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3117"/>
  <workbookPr codeName="ThisWorkbook" autoCompressPictures="0"/>
  <bookViews>
    <workbookView xWindow="140" yWindow="0" windowWidth="37700" windowHeight="19800" tabRatio="899" activeTab="8"/>
  </bookViews>
  <sheets>
    <sheet name="Data" sheetId="2" r:id="rId1"/>
    <sheet name="1.1 T-POF" sheetId="4" r:id="rId2"/>
    <sheet name="1.2 L-POF" sheetId="42" r:id="rId3"/>
    <sheet name="2.1&amp;3.1POF" sheetId="25" r:id="rId4"/>
    <sheet name="1.3a" sheetId="48" r:id="rId5"/>
    <sheet name="1.3b" sheetId="44" r:id="rId6"/>
    <sheet name="1.4" sheetId="17" r:id="rId7"/>
    <sheet name="2.2ab" sheetId="19" r:id="rId8"/>
    <sheet name="2.3" sheetId="28" r:id="rId9"/>
    <sheet name="3.2" sheetId="38" r:id="rId10"/>
    <sheet name="3.3" sheetId="39" r:id="rId11"/>
    <sheet name="1.5" sheetId="11" r:id="rId12"/>
    <sheet name="1.6" sheetId="20" r:id="rId13"/>
    <sheet name="1.7" sheetId="8" r:id="rId14"/>
    <sheet name="1.8" sheetId="45" r:id="rId15"/>
    <sheet name="1.9" sheetId="46" r:id="rId16"/>
    <sheet name="2.4" sheetId="29" r:id="rId17"/>
    <sheet name="2.5" sheetId="30" r:id="rId18"/>
    <sheet name="2.6" sheetId="31" r:id="rId19"/>
    <sheet name="2.7" sheetId="32" r:id="rId20"/>
    <sheet name="2.8" sheetId="37" r:id="rId21"/>
    <sheet name="3.4" sheetId="40" r:id="rId22"/>
    <sheet name="3.5" sheetId="41" r:id="rId23"/>
    <sheet name="BLANK" sheetId="47" r:id="rId24"/>
  </sheets>
  <definedNames>
    <definedName name="_xlnm.Print_Area" localSheetId="0">Data!$A$1:$C$146</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O121" i="2" l="1"/>
  <c r="AO139" i="2"/>
  <c r="AP139" i="2"/>
  <c r="AQ139" i="2"/>
  <c r="AR139" i="2"/>
  <c r="AS139" i="2"/>
  <c r="AT139" i="2"/>
  <c r="AU139" i="2"/>
  <c r="AV139" i="2"/>
  <c r="AW139" i="2"/>
  <c r="AX139" i="2"/>
  <c r="AY139" i="2"/>
  <c r="AZ139" i="2"/>
  <c r="BA139" i="2"/>
  <c r="BB139" i="2"/>
  <c r="BC139" i="2"/>
  <c r="BD139" i="2"/>
  <c r="BE139" i="2"/>
  <c r="BF139" i="2"/>
  <c r="BG139" i="2"/>
  <c r="BH139" i="2"/>
  <c r="BI139" i="2"/>
  <c r="BJ139" i="2"/>
  <c r="BK139" i="2"/>
  <c r="D139" i="2"/>
  <c r="BK149" i="2"/>
  <c r="BJ149" i="2"/>
  <c r="BI149" i="2"/>
  <c r="BH149" i="2"/>
  <c r="BG149" i="2"/>
  <c r="BF149" i="2"/>
  <c r="BE149" i="2"/>
  <c r="BD149" i="2"/>
  <c r="BC149" i="2"/>
  <c r="BB149" i="2"/>
  <c r="BA149" i="2"/>
  <c r="AZ149" i="2"/>
  <c r="AY149" i="2"/>
  <c r="AX149" i="2"/>
  <c r="AW149" i="2"/>
  <c r="AV149" i="2"/>
  <c r="AU149" i="2"/>
  <c r="AT149" i="2"/>
  <c r="AS149" i="2"/>
  <c r="AR149" i="2"/>
  <c r="AQ149" i="2"/>
  <c r="AP149" i="2"/>
  <c r="AO149" i="2"/>
  <c r="D149" i="2"/>
  <c r="D136" i="2"/>
  <c r="AO136" i="2"/>
  <c r="AP136" i="2"/>
  <c r="AQ136" i="2"/>
  <c r="AR136" i="2"/>
  <c r="AS136" i="2"/>
  <c r="AT136" i="2"/>
  <c r="AU136" i="2"/>
  <c r="AV136" i="2"/>
  <c r="AW136" i="2"/>
  <c r="AX136" i="2"/>
  <c r="AY136" i="2"/>
  <c r="AZ136" i="2"/>
  <c r="BA136" i="2"/>
  <c r="BB136" i="2"/>
  <c r="BC136" i="2"/>
  <c r="BD136" i="2"/>
  <c r="BE136" i="2"/>
  <c r="BF136" i="2"/>
  <c r="BG136" i="2"/>
  <c r="BH136" i="2"/>
  <c r="BI136" i="2"/>
  <c r="BJ136" i="2"/>
  <c r="BK136" i="2"/>
  <c r="AO133" i="2"/>
  <c r="AP133" i="2"/>
  <c r="AQ133" i="2"/>
  <c r="AR133" i="2"/>
  <c r="AS133" i="2"/>
  <c r="AT133" i="2"/>
  <c r="AU133" i="2"/>
  <c r="AV133" i="2"/>
  <c r="AW133" i="2"/>
  <c r="AX133" i="2"/>
  <c r="AY133" i="2"/>
  <c r="AZ133" i="2"/>
  <c r="BA133" i="2"/>
  <c r="BB133" i="2"/>
  <c r="BC133" i="2"/>
  <c r="BD133" i="2"/>
  <c r="BE133" i="2"/>
  <c r="BF133" i="2"/>
  <c r="BG133" i="2"/>
  <c r="BH133" i="2"/>
  <c r="BI133" i="2"/>
  <c r="BJ133" i="2"/>
  <c r="BK133" i="2"/>
  <c r="D133" i="2"/>
  <c r="AO130" i="2"/>
  <c r="AP130" i="2"/>
  <c r="AQ130" i="2"/>
  <c r="AR130" i="2"/>
  <c r="AS130" i="2"/>
  <c r="AT130" i="2"/>
  <c r="AU130" i="2"/>
  <c r="AV130" i="2"/>
  <c r="AW130" i="2"/>
  <c r="AX130" i="2"/>
  <c r="AY130" i="2"/>
  <c r="AZ130" i="2"/>
  <c r="BA130" i="2"/>
  <c r="BB130" i="2"/>
  <c r="BC130" i="2"/>
  <c r="BD130" i="2"/>
  <c r="BE130" i="2"/>
  <c r="BF130" i="2"/>
  <c r="BG130" i="2"/>
  <c r="BH130" i="2"/>
  <c r="BI130" i="2"/>
  <c r="BJ130" i="2"/>
  <c r="BK130" i="2"/>
  <c r="D130" i="2"/>
  <c r="D127" i="2"/>
  <c r="D124" i="2"/>
  <c r="AQ109" i="2"/>
  <c r="AP121" i="2"/>
  <c r="AQ121" i="2"/>
  <c r="AR121" i="2"/>
  <c r="AS121" i="2"/>
  <c r="AT121" i="2"/>
  <c r="AU121" i="2"/>
  <c r="AV121" i="2"/>
  <c r="AW121" i="2"/>
  <c r="AX121" i="2"/>
  <c r="AY121" i="2"/>
  <c r="AZ121" i="2"/>
  <c r="BA121" i="2"/>
  <c r="BB121" i="2"/>
  <c r="BC121" i="2"/>
  <c r="BD121" i="2"/>
  <c r="BE121" i="2"/>
  <c r="BF121" i="2"/>
  <c r="BG121" i="2"/>
  <c r="BH121" i="2"/>
  <c r="BI121" i="2"/>
  <c r="BJ121" i="2"/>
  <c r="BK121" i="2"/>
  <c r="D121" i="2"/>
  <c r="D118" i="2"/>
  <c r="AO118" i="2"/>
  <c r="AP118" i="2"/>
  <c r="AQ118" i="2"/>
  <c r="AR118" i="2"/>
  <c r="AS118" i="2"/>
  <c r="AT118" i="2"/>
  <c r="AU118" i="2"/>
  <c r="AV118" i="2"/>
  <c r="AW118" i="2"/>
  <c r="AX118" i="2"/>
  <c r="AY118" i="2"/>
  <c r="AZ118" i="2"/>
  <c r="BA118" i="2"/>
  <c r="BB118" i="2"/>
  <c r="BC118" i="2"/>
  <c r="BD118" i="2"/>
  <c r="BE118" i="2"/>
  <c r="BF118" i="2"/>
  <c r="BG118" i="2"/>
  <c r="BH118" i="2"/>
  <c r="BI118" i="2"/>
  <c r="BJ118" i="2"/>
  <c r="BK118" i="2"/>
  <c r="D115" i="2"/>
  <c r="AO115" i="2"/>
  <c r="AP115" i="2"/>
  <c r="AQ115" i="2"/>
  <c r="AR115" i="2"/>
  <c r="AS115" i="2"/>
  <c r="AT115" i="2"/>
  <c r="AU115" i="2"/>
  <c r="AV115" i="2"/>
  <c r="AW115" i="2"/>
  <c r="AX115" i="2"/>
  <c r="AY115" i="2"/>
  <c r="AZ115" i="2"/>
  <c r="BA115" i="2"/>
  <c r="BB115" i="2"/>
  <c r="BC115" i="2"/>
  <c r="BD115" i="2"/>
  <c r="BE115" i="2"/>
  <c r="BF115" i="2"/>
  <c r="BG115" i="2"/>
  <c r="BH115" i="2"/>
  <c r="BI115" i="2"/>
  <c r="BJ115" i="2"/>
  <c r="BK115" i="2"/>
  <c r="AO112" i="2"/>
  <c r="AP112" i="2"/>
  <c r="AQ112" i="2"/>
  <c r="AR112" i="2"/>
  <c r="AS112" i="2"/>
  <c r="AT112" i="2"/>
  <c r="AU112" i="2"/>
  <c r="AV112" i="2"/>
  <c r="AW112" i="2"/>
  <c r="AX112" i="2"/>
  <c r="AY112" i="2"/>
  <c r="AZ112" i="2"/>
  <c r="BA112" i="2"/>
  <c r="BB112" i="2"/>
  <c r="BC112" i="2"/>
  <c r="BD112" i="2"/>
  <c r="BE112" i="2"/>
  <c r="BF112" i="2"/>
  <c r="BG112" i="2"/>
  <c r="BH112" i="2"/>
  <c r="BI112" i="2"/>
  <c r="BJ112" i="2"/>
  <c r="BK112" i="2"/>
  <c r="D112" i="2"/>
  <c r="AO109" i="2"/>
  <c r="AP109" i="2"/>
  <c r="AR109" i="2"/>
  <c r="AS109" i="2"/>
  <c r="AT109" i="2"/>
  <c r="AU109" i="2"/>
  <c r="AV109" i="2"/>
  <c r="AW109" i="2"/>
  <c r="AX109" i="2"/>
  <c r="AY109" i="2"/>
  <c r="AZ109" i="2"/>
  <c r="BA109" i="2"/>
  <c r="BB109" i="2"/>
  <c r="BC109" i="2"/>
  <c r="BD109" i="2"/>
  <c r="BE109" i="2"/>
  <c r="BF109" i="2"/>
  <c r="BG109" i="2"/>
  <c r="BH109" i="2"/>
  <c r="BI109" i="2"/>
  <c r="BJ109" i="2"/>
  <c r="BK109" i="2"/>
  <c r="D109" i="2"/>
  <c r="AO106" i="2"/>
  <c r="AP106" i="2"/>
  <c r="AQ106" i="2"/>
  <c r="AR106" i="2"/>
  <c r="AS106" i="2"/>
  <c r="AT106" i="2"/>
  <c r="AU106" i="2"/>
  <c r="AV106" i="2"/>
  <c r="AW106" i="2"/>
  <c r="AX106" i="2"/>
  <c r="AY106" i="2"/>
  <c r="AZ106" i="2"/>
  <c r="BA106" i="2"/>
  <c r="BB106" i="2"/>
  <c r="BC106" i="2"/>
  <c r="BD106" i="2"/>
  <c r="BE106" i="2"/>
  <c r="BF106" i="2"/>
  <c r="BG106" i="2"/>
  <c r="BH106" i="2"/>
  <c r="BI106" i="2"/>
  <c r="BJ106" i="2"/>
  <c r="BK106" i="2"/>
  <c r="D106" i="2"/>
  <c r="AO103" i="2"/>
  <c r="AP103" i="2"/>
  <c r="AQ103" i="2"/>
  <c r="AR103" i="2"/>
  <c r="AS103" i="2"/>
  <c r="AT103" i="2"/>
  <c r="AU103" i="2"/>
  <c r="AV103" i="2"/>
  <c r="AW103" i="2"/>
  <c r="AX103" i="2"/>
  <c r="AY103" i="2"/>
  <c r="AZ103" i="2"/>
  <c r="BA103" i="2"/>
  <c r="BB103" i="2"/>
  <c r="BC103" i="2"/>
  <c r="BD103" i="2"/>
  <c r="BE103" i="2"/>
  <c r="BF103" i="2"/>
  <c r="BG103" i="2"/>
  <c r="BH103" i="2"/>
  <c r="BI103" i="2"/>
  <c r="BJ103" i="2"/>
  <c r="BK103" i="2"/>
  <c r="D103" i="2"/>
  <c r="AO100" i="2"/>
  <c r="AP100" i="2"/>
  <c r="AQ100" i="2"/>
  <c r="AR100" i="2"/>
  <c r="AS100" i="2"/>
  <c r="AT100" i="2"/>
  <c r="AU100" i="2"/>
  <c r="AV100" i="2"/>
  <c r="AW100" i="2"/>
  <c r="AX100" i="2"/>
  <c r="AY100" i="2"/>
  <c r="AZ100" i="2"/>
  <c r="BA100" i="2"/>
  <c r="BB100" i="2"/>
  <c r="BC100" i="2"/>
  <c r="BD100" i="2"/>
  <c r="BE100" i="2"/>
  <c r="BF100" i="2"/>
  <c r="BG100" i="2"/>
  <c r="BH100" i="2"/>
  <c r="BI100" i="2"/>
  <c r="BJ100" i="2"/>
  <c r="BK100" i="2"/>
  <c r="D100" i="2"/>
  <c r="AO97" i="2"/>
  <c r="AP97" i="2"/>
  <c r="AQ97" i="2"/>
  <c r="AR97" i="2"/>
  <c r="AS97" i="2"/>
  <c r="AT97" i="2"/>
  <c r="AU97" i="2"/>
  <c r="AV97" i="2"/>
  <c r="AW97" i="2"/>
  <c r="AX97" i="2"/>
  <c r="AY97" i="2"/>
  <c r="AZ97" i="2"/>
  <c r="BA97" i="2"/>
  <c r="BB97" i="2"/>
  <c r="BC97" i="2"/>
  <c r="BD97" i="2"/>
  <c r="BE97" i="2"/>
  <c r="BF97" i="2"/>
  <c r="BG97" i="2"/>
  <c r="BH97" i="2"/>
  <c r="BI97" i="2"/>
  <c r="BJ97" i="2"/>
  <c r="BK97" i="2"/>
  <c r="AO94" i="2"/>
  <c r="AP94" i="2"/>
  <c r="AQ94" i="2"/>
  <c r="AR94" i="2"/>
  <c r="AS94" i="2"/>
  <c r="AT94" i="2"/>
  <c r="AU94" i="2"/>
  <c r="AV94" i="2"/>
  <c r="AW94" i="2"/>
  <c r="AX94" i="2"/>
  <c r="AY94" i="2"/>
  <c r="AZ94" i="2"/>
  <c r="BA94" i="2"/>
  <c r="BB94" i="2"/>
  <c r="BC94" i="2"/>
  <c r="BD94" i="2"/>
  <c r="BE94" i="2"/>
  <c r="BF94" i="2"/>
  <c r="BG94" i="2"/>
  <c r="BH94" i="2"/>
  <c r="BI94" i="2"/>
  <c r="BJ94" i="2"/>
  <c r="BK94" i="2"/>
  <c r="D94" i="2"/>
  <c r="D97" i="2"/>
  <c r="AO91" i="2"/>
  <c r="AP91" i="2"/>
  <c r="AQ91" i="2"/>
  <c r="AR91" i="2"/>
  <c r="AS91" i="2"/>
  <c r="AT91" i="2"/>
  <c r="AU91" i="2"/>
  <c r="AV91" i="2"/>
  <c r="AW91" i="2"/>
  <c r="AX91" i="2"/>
  <c r="AY91" i="2"/>
  <c r="AZ91" i="2"/>
  <c r="BA91" i="2"/>
  <c r="BB91" i="2"/>
  <c r="BC91" i="2"/>
  <c r="BD91" i="2"/>
  <c r="BE91" i="2"/>
  <c r="BF91" i="2"/>
  <c r="BG91" i="2"/>
  <c r="BH91" i="2"/>
  <c r="BI91" i="2"/>
  <c r="BJ91" i="2"/>
  <c r="BK91" i="2"/>
  <c r="D91" i="2"/>
  <c r="AO85" i="2"/>
  <c r="AP85" i="2"/>
  <c r="AQ85" i="2"/>
  <c r="AR85" i="2"/>
  <c r="AS85" i="2"/>
  <c r="AT85" i="2"/>
  <c r="AU85" i="2"/>
  <c r="AV85" i="2"/>
  <c r="AW85" i="2"/>
  <c r="AX85" i="2"/>
  <c r="AY85" i="2"/>
  <c r="AZ85" i="2"/>
  <c r="BA85" i="2"/>
  <c r="BB85" i="2"/>
  <c r="BC85" i="2"/>
  <c r="BD85" i="2"/>
  <c r="BE85" i="2"/>
  <c r="BF85" i="2"/>
  <c r="BG85" i="2"/>
  <c r="BH85" i="2"/>
  <c r="BI85" i="2"/>
  <c r="BJ85" i="2"/>
  <c r="BK85" i="2"/>
  <c r="AO84" i="2"/>
  <c r="AP84" i="2"/>
  <c r="AQ84" i="2"/>
  <c r="AR84" i="2"/>
  <c r="AS84" i="2"/>
  <c r="AT84" i="2"/>
  <c r="AU84" i="2"/>
  <c r="AV84" i="2"/>
  <c r="AW84" i="2"/>
  <c r="AX84" i="2"/>
  <c r="AY84" i="2"/>
  <c r="AZ84" i="2"/>
  <c r="BA84" i="2"/>
  <c r="BB84" i="2"/>
  <c r="BC84" i="2"/>
  <c r="BD84" i="2"/>
  <c r="BE84" i="2"/>
  <c r="BF84" i="2"/>
  <c r="BG84" i="2"/>
  <c r="BH84" i="2"/>
  <c r="BI84" i="2"/>
  <c r="BJ84" i="2"/>
  <c r="BK84" i="2"/>
  <c r="D84" i="2"/>
  <c r="D85" i="2"/>
  <c r="AP88" i="2"/>
  <c r="AQ88" i="2"/>
  <c r="AR88" i="2"/>
  <c r="AS88" i="2"/>
  <c r="AT88" i="2"/>
  <c r="AU88" i="2"/>
  <c r="AV88" i="2"/>
  <c r="AW88" i="2"/>
  <c r="AX88" i="2"/>
  <c r="AY88" i="2"/>
  <c r="AZ88" i="2"/>
  <c r="BA88" i="2"/>
  <c r="BB88" i="2"/>
  <c r="BC88" i="2"/>
  <c r="BD88" i="2"/>
  <c r="BE88" i="2"/>
  <c r="BF88" i="2"/>
  <c r="BG88" i="2"/>
  <c r="BH88" i="2"/>
  <c r="BI88" i="2"/>
  <c r="BJ88" i="2"/>
  <c r="BK88" i="2"/>
  <c r="AO88" i="2"/>
  <c r="D88" i="2"/>
  <c r="D89" i="2"/>
  <c r="D86" i="2"/>
  <c r="AO89" i="2"/>
  <c r="AP89" i="2"/>
  <c r="AQ89" i="2"/>
  <c r="AR89" i="2"/>
  <c r="AS89" i="2"/>
  <c r="AT89" i="2"/>
  <c r="AU89" i="2"/>
  <c r="AV89" i="2"/>
  <c r="AW89" i="2"/>
  <c r="AX89" i="2"/>
  <c r="AY89" i="2"/>
  <c r="AZ89" i="2"/>
  <c r="BA89" i="2"/>
  <c r="BB89" i="2"/>
  <c r="BC89" i="2"/>
  <c r="BD89" i="2"/>
  <c r="BE89" i="2"/>
  <c r="BF89" i="2"/>
  <c r="BG89" i="2"/>
  <c r="BH89" i="2"/>
  <c r="BI89" i="2"/>
  <c r="BJ89" i="2"/>
  <c r="BK89" i="2"/>
  <c r="BK145" i="2"/>
  <c r="BJ145" i="2"/>
  <c r="BI145" i="2"/>
  <c r="BH145" i="2"/>
  <c r="BG145" i="2"/>
  <c r="BF145" i="2"/>
  <c r="BE145" i="2"/>
  <c r="BD145" i="2"/>
  <c r="BC145" i="2"/>
  <c r="BB145" i="2"/>
  <c r="BA145" i="2"/>
  <c r="AZ145" i="2"/>
  <c r="AY145" i="2"/>
  <c r="AX145" i="2"/>
  <c r="AW145" i="2"/>
  <c r="AV145" i="2"/>
  <c r="AU145" i="2"/>
  <c r="AT145" i="2"/>
  <c r="AS145" i="2"/>
  <c r="AR145" i="2"/>
  <c r="AQ145" i="2"/>
  <c r="AP145" i="2"/>
  <c r="AO145" i="2"/>
  <c r="D145" i="2"/>
  <c r="BK142" i="2"/>
  <c r="BJ142" i="2"/>
  <c r="BI142" i="2"/>
  <c r="BH142" i="2"/>
  <c r="BG142" i="2"/>
  <c r="BF142" i="2"/>
  <c r="BE142" i="2"/>
  <c r="BD142" i="2"/>
  <c r="BC142" i="2"/>
  <c r="BB142" i="2"/>
  <c r="BA142" i="2"/>
  <c r="AZ142" i="2"/>
  <c r="AY142" i="2"/>
  <c r="AX142" i="2"/>
  <c r="AW142" i="2"/>
  <c r="AV142" i="2"/>
  <c r="AU142" i="2"/>
  <c r="AT142" i="2"/>
  <c r="AS142" i="2"/>
  <c r="AR142" i="2"/>
  <c r="AQ142" i="2"/>
  <c r="AP142" i="2"/>
  <c r="AO142" i="2"/>
  <c r="D142" i="2"/>
  <c r="BK127" i="2"/>
  <c r="BJ127" i="2"/>
  <c r="BI127" i="2"/>
  <c r="BH127" i="2"/>
  <c r="BG127" i="2"/>
  <c r="BF127" i="2"/>
  <c r="BE127" i="2"/>
  <c r="BD127" i="2"/>
  <c r="BC127" i="2"/>
  <c r="BB127" i="2"/>
  <c r="BA127" i="2"/>
  <c r="AZ127" i="2"/>
  <c r="AY127" i="2"/>
  <c r="AX127" i="2"/>
  <c r="AW127" i="2"/>
  <c r="AV127" i="2"/>
  <c r="AU127" i="2"/>
  <c r="AT127" i="2"/>
  <c r="AS127" i="2"/>
  <c r="AR127" i="2"/>
  <c r="AQ127" i="2"/>
  <c r="AP127" i="2"/>
  <c r="AO127" i="2"/>
  <c r="BK124" i="2"/>
  <c r="BJ124" i="2"/>
  <c r="BI124" i="2"/>
  <c r="BH124" i="2"/>
  <c r="BG124" i="2"/>
  <c r="BF124" i="2"/>
  <c r="BE124" i="2"/>
  <c r="BD124" i="2"/>
  <c r="BC124" i="2"/>
  <c r="BB124" i="2"/>
  <c r="BA124" i="2"/>
  <c r="AZ124" i="2"/>
  <c r="AY124" i="2"/>
  <c r="AX124" i="2"/>
  <c r="AW124" i="2"/>
  <c r="AV124" i="2"/>
  <c r="AU124" i="2"/>
  <c r="AT124" i="2"/>
  <c r="AS124" i="2"/>
  <c r="AR124" i="2"/>
  <c r="AQ124" i="2"/>
  <c r="AP124" i="2"/>
  <c r="AO124" i="2"/>
  <c r="BK86" i="2"/>
  <c r="BJ86" i="2"/>
  <c r="BI86" i="2"/>
  <c r="BH86" i="2"/>
  <c r="BG86" i="2"/>
  <c r="BF86" i="2"/>
  <c r="BE86" i="2"/>
  <c r="BD86" i="2"/>
  <c r="BC86" i="2"/>
  <c r="BB86" i="2"/>
  <c r="BA86" i="2"/>
  <c r="AZ86" i="2"/>
  <c r="AY86" i="2"/>
  <c r="AX86" i="2"/>
  <c r="AW86" i="2"/>
  <c r="AV86" i="2"/>
  <c r="AU86" i="2"/>
  <c r="AT86" i="2"/>
  <c r="AS86" i="2"/>
  <c r="AR86" i="2"/>
  <c r="AQ86" i="2"/>
  <c r="AP86" i="2"/>
  <c r="AO86" i="2"/>
</calcChain>
</file>

<file path=xl/comments1.xml><?xml version="1.0" encoding="utf-8"?>
<comments xmlns="http://schemas.openxmlformats.org/spreadsheetml/2006/main">
  <authors>
    <author>Fernando Prado</author>
    <author>Christina Clarke</author>
  </authors>
  <commentList>
    <comment ref="B11" authorId="0">
      <text>
        <r>
          <rPr>
            <b/>
            <sz val="12"/>
            <color indexed="81"/>
            <rFont val="Geneva"/>
          </rPr>
          <t xml:space="preserve">Link your T-POF to your aims. For example, if you are trying to increase access to testing in your office practice, you may want to include all clients registered at your clinic aged 18-70.  If you are a testing facility, perhaps your T-POF will be all citizens in a geographic region. </t>
        </r>
      </text>
    </comment>
    <comment ref="B13" authorId="1">
      <text>
        <r>
          <rPr>
            <sz val="9"/>
            <color indexed="81"/>
            <rFont val="Geneva"/>
          </rPr>
          <t xml:space="preserve">For linkage, your POF should include all those that are newly diagnosed and without previous HIV care. 
</t>
        </r>
      </text>
    </comment>
    <comment ref="B17" authorId="0">
      <text>
        <r>
          <rPr>
            <b/>
            <sz val="12"/>
            <color indexed="81"/>
            <rFont val="Geneva"/>
          </rPr>
          <t xml:space="preserve">*MOGE documentation includes a request to transfer care (e.g., request from another primary care provider), documentation of death, or documentation of moved without a forwarding address.   </t>
        </r>
      </text>
    </comment>
    <comment ref="C17" authorId="0">
      <text>
        <r>
          <rPr>
            <b/>
            <sz val="12"/>
            <color indexed="81"/>
            <rFont val="Geneva"/>
          </rPr>
          <t xml:space="preserve">*MOGE documentation includes a request to transfer care (e.g., request from another primary care provider), documentation of death, or documentation of moved without a forwarding address.   </t>
        </r>
      </text>
    </comment>
    <comment ref="B20" authorId="1">
      <text>
        <r>
          <rPr>
            <b/>
            <sz val="9"/>
            <color indexed="81"/>
            <rFont val="Geneva"/>
          </rPr>
          <t xml:space="preserve">Choose your own target based on the size and range of your population.  Reflect on: what is your goal number of tests completed given your population size and distribution?   </t>
        </r>
      </text>
    </comment>
    <comment ref="B21" authorId="1">
      <text>
        <r>
          <rPr>
            <b/>
            <sz val="9"/>
            <color indexed="81"/>
            <rFont val="Geneva"/>
          </rPr>
          <t xml:space="preserve">Choose your own target based on the size and range of your population.  Reflect on: what is your goal number of tests completed given your population size and distribution?   </t>
        </r>
        <r>
          <rPr>
            <sz val="9"/>
            <color indexed="81"/>
            <rFont val="Geneva"/>
          </rPr>
          <t xml:space="preserve">
</t>
        </r>
      </text>
    </comment>
    <comment ref="B27" authorId="1">
      <text>
        <r>
          <rPr>
            <b/>
            <sz val="9"/>
            <color indexed="81"/>
            <rFont val="Geneva"/>
          </rPr>
          <t>*Only a small population may not need ART (e.g., elite controllers, those who decline treatment), therefore the target has been set at 95% to account for this small percentage.</t>
        </r>
      </text>
    </comment>
    <comment ref="B28" authorId="1">
      <text>
        <r>
          <rPr>
            <b/>
            <sz val="9"/>
            <color indexed="81"/>
            <rFont val="Geneva"/>
          </rPr>
          <t>*Only a small population may not need ART (e.g., elite controllers, those who decline treatment), therefore the target has been set at 95% to account for this small percentage.e:</t>
        </r>
        <r>
          <rPr>
            <sz val="9"/>
            <color indexed="81"/>
            <rFont val="Geneva"/>
          </rPr>
          <t xml:space="preserve">
</t>
        </r>
      </text>
    </comment>
    <comment ref="B30" authorId="1">
      <text>
        <r>
          <rPr>
            <b/>
            <sz val="9"/>
            <color indexed="81"/>
            <rFont val="Geneva"/>
          </rPr>
          <t xml:space="preserve">• For newly on treatment, ARTs won’t render the pVL &lt;200 copies for a period of 3-6 months. When analyzing outcomes, insufficient duration of therapy might be a reason.
• Persons on ART for 6 months or more not achieving pVL &lt;200 copies, are at a greater risk of developing ART resistance.  Check adherence. 
</t>
        </r>
      </text>
    </comment>
    <comment ref="B39" authorId="1">
      <text>
        <r>
          <rPr>
            <b/>
            <sz val="9"/>
            <color indexed="81"/>
            <rFont val="Geneva"/>
          </rPr>
          <t>No target. Observe trends.</t>
        </r>
      </text>
    </comment>
    <comment ref="B44" authorId="1">
      <text>
        <r>
          <rPr>
            <b/>
            <sz val="9"/>
            <color indexed="81"/>
            <rFont val="Geneva"/>
          </rPr>
          <t xml:space="preserve">Will vary by prevalence of HIV in population tested.  You may observe a higher rate of positivity as you begin to increase testing followed by a decrease in new diagnosis.  </t>
        </r>
      </text>
    </comment>
    <comment ref="B47" authorId="1">
      <text>
        <r>
          <rPr>
            <b/>
            <sz val="9"/>
            <color indexed="81"/>
            <rFont val="Geneva"/>
          </rPr>
          <t xml:space="preserve">* Evidence of an HIV-related service such as 1) pVL test or CD4 test after the date of diagnosis, and/or 2) HIV-related care team visit
</t>
        </r>
        <r>
          <rPr>
            <sz val="9"/>
            <color indexed="81"/>
            <rFont val="Geneva"/>
          </rPr>
          <t xml:space="preserve">
</t>
        </r>
      </text>
    </comment>
    <comment ref="B52" authorId="1">
      <text>
        <r>
          <rPr>
            <sz val="9"/>
            <color indexed="81"/>
            <rFont val="Geneva"/>
          </rPr>
          <t xml:space="preserve">*Evidence shows that greater confidence in managing health is related to better health outcomes. Use this also to plan for self-management support to assist patients in managing their health.
</t>
        </r>
      </text>
    </comment>
    <comment ref="B73" authorId="0">
      <text>
        <r>
          <rPr>
            <sz val="9"/>
            <rFont val="Geneva"/>
          </rPr>
          <t>* For instance, if you have 10 patients and 4 report adherence less than 95% and 6 report adherence greater than 95%, the proportion of individuals achieving virologic suppression is 6/10 (60%)</t>
        </r>
      </text>
    </comment>
    <comment ref="B89" authorId="1">
      <text>
        <r>
          <rPr>
            <b/>
            <sz val="9"/>
            <color indexed="81"/>
            <rFont val="Geneva"/>
          </rPr>
          <t xml:space="preserve">Choose your own target based on the size and range of your population.  Reflect on: what is your goal number of tests completed given your population size and distribution?   </t>
        </r>
        <r>
          <rPr>
            <sz val="9"/>
            <color indexed="81"/>
            <rFont val="Geneva"/>
          </rPr>
          <t xml:space="preserve">
</t>
        </r>
      </text>
    </comment>
    <comment ref="B100" authorId="0">
      <text>
        <r>
          <rPr>
            <b/>
            <sz val="12"/>
            <color indexed="81"/>
            <rFont val="Geneva"/>
          </rPr>
          <t>*Only a small population may not need ART (e.g., elite controllers, those who decline treatment), therefore the target has been set at 95% to account for this small percentage.</t>
        </r>
      </text>
    </comment>
    <comment ref="B103" authorId="1">
      <text>
        <r>
          <rPr>
            <sz val="9"/>
            <color indexed="81"/>
            <rFont val="Geneva"/>
          </rPr>
          <t xml:space="preserve">• For newly on treatment, ARTs won’t render the pVL &lt;200 copies for a period of 3-6 months. When analyzing outcomes, insufficient duration of therapy might be a reason.
• Persons on ART for 6 months or more not achieving pVL &lt;200 copies, are at a greater risk of developing ART resistance.  Check adherence. 
</t>
        </r>
      </text>
    </comment>
    <comment ref="B118" authorId="1">
      <text>
        <r>
          <rPr>
            <sz val="9"/>
            <color indexed="81"/>
            <rFont val="Geneva"/>
          </rPr>
          <t xml:space="preserve">Will vary by prevalence of HIV in population tested.  You may observe a higher rate of positivity as you begin to increase testing followed by a decrease in new diagnosis.  
</t>
        </r>
      </text>
    </comment>
    <comment ref="B142" authorId="1">
      <text>
        <r>
          <rPr>
            <b/>
            <sz val="9"/>
            <color indexed="81"/>
            <rFont val="Geneva"/>
          </rPr>
          <t>* For instance a patient may be taking a fixed dose combination of ARVs requiring him/her to take one tablet daily.  During a week he/she is expected to take 7 tablets.  The patient reports one missing tablet in the previous 7 days. Adherence will then be rated as 6/7 (~86%).  Other patients may be taking 3 tablets twice daily requiring them to take 14 doses during a 7-day period.  If he/she misses one dose, adherence rate will be13/14 (~93%).</t>
        </r>
        <r>
          <rPr>
            <sz val="9"/>
            <color indexed="81"/>
            <rFont val="Geneva"/>
          </rPr>
          <t xml:space="preserve">
</t>
        </r>
      </text>
    </comment>
    <comment ref="B145" authorId="1">
      <text>
        <r>
          <rPr>
            <b/>
            <sz val="9"/>
            <color indexed="81"/>
            <rFont val="Geneva"/>
          </rPr>
          <t>* For instance, if you have 10 patients and 4 report adherence less than 95% and 6 report adherence greater than 95%, the proportion of individuals achieving virologic suppression is 6/10 (60%)</t>
        </r>
        <r>
          <rPr>
            <sz val="9"/>
            <color indexed="81"/>
            <rFont val="Geneva"/>
          </rPr>
          <t xml:space="preserve">
</t>
        </r>
      </text>
    </comment>
  </commentList>
</comments>
</file>

<file path=xl/sharedStrings.xml><?xml version="1.0" encoding="utf-8"?>
<sst xmlns="http://schemas.openxmlformats.org/spreadsheetml/2006/main" count="113" uniqueCount="105">
  <si>
    <t xml:space="preserve">QI Indicators </t>
  </si>
  <si>
    <t xml:space="preserve">RESULTS </t>
  </si>
  <si>
    <t>All clients meeting the numerator definition that have clear documentation of having moved or gone elsewhere* (MOGE)</t>
  </si>
  <si>
    <t>Number of clients with a CD4 or plasma viral load test within 30 days of diagnosis</t>
  </si>
  <si>
    <t>Number of clients with an HIV-positive diagnosis who received their test results within 30 days</t>
  </si>
  <si>
    <t xml:space="preserve">Number of clients that consent to an HIV test offered </t>
  </si>
  <si>
    <t xml:space="preserve">Indicators </t>
  </si>
  <si>
    <t xml:space="preserve">Number of HIV-positive clients on ART </t>
  </si>
  <si>
    <t>Number of HIV-positive clients with at least one pVL test in the past 6 months</t>
  </si>
  <si>
    <t xml:space="preserve">Total number of responses ‘very confident’ during the survey period </t>
  </si>
  <si>
    <t xml:space="preserve">Total number of responses during the survey period </t>
  </si>
  <si>
    <t>Number of HIV-positive clients with documented receipt of pneumococcal vaccine at base-line</t>
  </si>
  <si>
    <t>Number of HIV-positive clients screened for Syphilis using an RPR test at base-line</t>
  </si>
  <si>
    <t>Number of HIV-positive clients screened for depression (using the PHQ9 questionnaire) in previous 12 months</t>
  </si>
  <si>
    <t>How likely are you to recommend &lt;our services&gt; to friends and family if they needed similar care or treatment?</t>
  </si>
  <si>
    <r>
      <t>Number of</t>
    </r>
    <r>
      <rPr>
        <b/>
        <sz val="12"/>
        <rFont val="Calibri"/>
        <family val="2"/>
        <scheme val="minor"/>
      </rPr>
      <t xml:space="preserve"> (5) extremely likely</t>
    </r>
    <r>
      <rPr>
        <sz val="12"/>
        <rFont val="Calibri"/>
        <family val="2"/>
        <scheme val="minor"/>
      </rPr>
      <t xml:space="preserve"> responses</t>
    </r>
  </si>
  <si>
    <r>
      <t>Number of</t>
    </r>
    <r>
      <rPr>
        <b/>
        <sz val="12"/>
        <rFont val="Calibri"/>
        <family val="2"/>
        <scheme val="minor"/>
      </rPr>
      <t xml:space="preserve"> (4) likely</t>
    </r>
    <r>
      <rPr>
        <sz val="12"/>
        <rFont val="Calibri"/>
        <family val="2"/>
        <scheme val="minor"/>
      </rPr>
      <t xml:space="preserve"> responses</t>
    </r>
  </si>
  <si>
    <r>
      <t xml:space="preserve">Number of </t>
    </r>
    <r>
      <rPr>
        <b/>
        <sz val="12"/>
        <rFont val="Calibri"/>
        <family val="2"/>
        <scheme val="minor"/>
      </rPr>
      <t>(3) neither likely nor unlikely</t>
    </r>
    <r>
      <rPr>
        <sz val="12"/>
        <rFont val="Calibri"/>
        <family val="2"/>
        <scheme val="minor"/>
      </rPr>
      <t xml:space="preserve"> responses</t>
    </r>
  </si>
  <si>
    <r>
      <t xml:space="preserve">Number of </t>
    </r>
    <r>
      <rPr>
        <b/>
        <sz val="12"/>
        <rFont val="Calibri"/>
        <family val="2"/>
        <scheme val="minor"/>
      </rPr>
      <t>(2) unlikely</t>
    </r>
    <r>
      <rPr>
        <sz val="12"/>
        <rFont val="Calibri"/>
        <family val="2"/>
        <scheme val="minor"/>
      </rPr>
      <t xml:space="preserve"> responses</t>
    </r>
  </si>
  <si>
    <r>
      <t xml:space="preserve">Number of </t>
    </r>
    <r>
      <rPr>
        <b/>
        <sz val="12"/>
        <rFont val="Calibri"/>
        <family val="2"/>
        <scheme val="minor"/>
      </rPr>
      <t>(1) Extremely unlikely</t>
    </r>
    <r>
      <rPr>
        <sz val="12"/>
        <rFont val="Calibri"/>
        <family val="2"/>
        <scheme val="minor"/>
      </rPr>
      <t xml:space="preserve"> responses</t>
    </r>
  </si>
  <si>
    <r>
      <t xml:space="preserve">Number of </t>
    </r>
    <r>
      <rPr>
        <b/>
        <sz val="12"/>
        <rFont val="Calibri"/>
        <family val="2"/>
        <scheme val="minor"/>
      </rPr>
      <t>(6) don’t know</t>
    </r>
    <r>
      <rPr>
        <sz val="12"/>
        <rFont val="Calibri"/>
        <family val="2"/>
        <scheme val="minor"/>
      </rPr>
      <t xml:space="preserve"> responses</t>
    </r>
  </si>
  <si>
    <t>Number of HIV-positive clients that have both: 
(1) Been on ART, AND 
(2) Had a plasma viral load less than 200 copies/ml at last measure</t>
  </si>
  <si>
    <t>Number of HIV-positive clients that with a plasma viral load less than 200 copies/ml at last measure</t>
  </si>
  <si>
    <t>Number of HIV-positive clients with doses needed to take during the same period</t>
  </si>
  <si>
    <t>Number of HIV-positive clients on ART who report greater than 95% adherence*</t>
  </si>
  <si>
    <t>Total number of HIV-positive clients on ART</t>
  </si>
  <si>
    <t xml:space="preserve">1.1 Testing: Population of Focus  (T-POF) </t>
  </si>
  <si>
    <t xml:space="preserve">1.2 Linkage: Population of Focus  (L-POF) </t>
  </si>
  <si>
    <t xml:space="preserve">All HIV-positive clients ever registered in your practice/program/records, from records dating back three years </t>
  </si>
  <si>
    <t xml:space="preserve">Required Measures </t>
  </si>
  <si>
    <t xml:space="preserve">Population of Focus (POF) </t>
  </si>
  <si>
    <t>1.3 Testing: Tests Completed</t>
  </si>
  <si>
    <t xml:space="preserve">Number of HIV tests completed </t>
  </si>
  <si>
    <t>All newly diagnosed HIV-positive clients without evidence of an HIV-related service: 1) pVL test or CD4 test after the date of diagnosis, and/or 2) HIV-related care team visit)</t>
  </si>
  <si>
    <t>2.1 &amp; 3.1  Population of Focus (POF)</t>
  </si>
  <si>
    <t xml:space="preserve">Moved or Gone Elsewhere (MOGE) </t>
  </si>
  <si>
    <t xml:space="preserve">List of HIV-positive clients </t>
  </si>
  <si>
    <t xml:space="preserve">2.2 Proportion Engaged in Care / Lost to Care </t>
  </si>
  <si>
    <t xml:space="preserve">Lost </t>
  </si>
  <si>
    <t xml:space="preserve">2.3 ART Uptake </t>
  </si>
  <si>
    <t>3.4 Self-reported adherence to ART</t>
  </si>
  <si>
    <t xml:space="preserve">3.2 Rate of Virologic Suppression </t>
  </si>
  <si>
    <t xml:space="preserve">3.3 Proportion Achieving Virologic Control </t>
  </si>
  <si>
    <t>3.2 Rate of Virologic Suppression</t>
  </si>
  <si>
    <t xml:space="preserve">1.4 Linkage: Proportion Linked to Care within 30 days </t>
  </si>
  <si>
    <t xml:space="preserve">1.9 Proportion Linked to Care </t>
  </si>
  <si>
    <t xml:space="preserve">Number of clients in the T-POF offered an HIV test in the past 12 months </t>
  </si>
  <si>
    <t xml:space="preserve">Number of clients offered an HIV test </t>
  </si>
  <si>
    <t xml:space="preserve">1.6 Proportion of Clients Accepting an HIV Test  </t>
  </si>
  <si>
    <t xml:space="preserve">1.7 Proportion Aware of their HIV-Diagnosis Within 30 Days </t>
  </si>
  <si>
    <t xml:space="preserve">1.8 Rate of Positivity </t>
  </si>
  <si>
    <t xml:space="preserve">Number of new HIV-diagnosis </t>
  </si>
  <si>
    <t>Number of HIV tests completed</t>
  </si>
  <si>
    <t>2.8 Mental Health Screening Rates</t>
  </si>
  <si>
    <t>2.7 Syphilis Screening Rates</t>
  </si>
  <si>
    <t>2.6 Pneumococcal Immunization Rate Vaccination</t>
  </si>
  <si>
    <t xml:space="preserve">2.5 Patient Reported Confidence in Managing Health </t>
  </si>
  <si>
    <t>3.5 Rate of optimal ART adherence</t>
  </si>
  <si>
    <t xml:space="preserve">Blank  </t>
  </si>
  <si>
    <t xml:space="preserve">1.1 Testing: Population of Focus (T-POF) </t>
  </si>
  <si>
    <t xml:space="preserve">1.2 Linkage: Population of Focus (L-POF) </t>
  </si>
  <si>
    <t>2.1 &amp; 3.1 Population of Focus</t>
  </si>
  <si>
    <t xml:space="preserve">1.3a Testing: Tests Completed </t>
  </si>
  <si>
    <t xml:space="preserve">1.3b Testing: Rate Tests Completed </t>
  </si>
  <si>
    <t>HIV-positive clients with at least two HIV care visits* (at least 60 days apart) in the past 12 months/POF</t>
  </si>
  <si>
    <t xml:space="preserve">2.2b Proportion Lost to Care </t>
  </si>
  <si>
    <t>2.2a Proportion Engaged in Care</t>
  </si>
  <si>
    <t>Number of HIV-positive clients on ART / POF</t>
  </si>
  <si>
    <t>Number of HIV-positive clients that have both: (1) On ART, AND (2) A plasma viral load less than 200 copies/ml at last measure / Number of HIV-positive clients on ART</t>
  </si>
  <si>
    <t>Number of HIV-positive clients that with a plasma viral load less than 200 copies/ml at last measure / POF</t>
  </si>
  <si>
    <t>1.5 Proportion of clients in offered an HIV test, past 12 months</t>
  </si>
  <si>
    <t xml:space="preserve">Number of clients in the T-POF offered an HIV test in the past 12 months / T-POF </t>
  </si>
  <si>
    <t xml:space="preserve">1.6 Proportion of clients accepting an HIV test  </t>
  </si>
  <si>
    <t xml:space="preserve">1.7 Proportion aware of their HIV-diagnosis within 30 days </t>
  </si>
  <si>
    <t>Number of clients with an HIV-positive diagnosis who received their test results within 30 days / L-POF</t>
  </si>
  <si>
    <t xml:space="preserve">1.8 Rate or Positivity  </t>
  </si>
  <si>
    <t>Number of new HIV-diagnosis / Number of HIV tests completed</t>
  </si>
  <si>
    <t>1.9 Proportion Linked to Care</t>
  </si>
  <si>
    <t>Number of doses missed in previous 7 days</t>
  </si>
  <si>
    <t>Number of HIV-positive clients with at least one pVL test in the past 6 months / POF</t>
  </si>
  <si>
    <t xml:space="preserve">Total number of responses ‘very confident’ during the survey period / Total number of responses during the survey period </t>
  </si>
  <si>
    <t>Number of HIV-positive clients with documented receipt of pneumococcal vaccine at base-line / POF</t>
  </si>
  <si>
    <t xml:space="preserve">Number of HIV-positive clients screened for Syphilis using an RPR test in the past 12 months  / POF </t>
  </si>
  <si>
    <t>Number of HIV-positive clients screened for depression (using the PHQ9 questionnaire) in previous 12 months / POF</t>
  </si>
  <si>
    <t xml:space="preserve">2.9 Friends and Family Test </t>
  </si>
  <si>
    <t xml:space="preserve">2.4 Plasma Viral Load (pVL) Testing Frequency </t>
  </si>
  <si>
    <t>Number of doses missed in previous 7 days / Number of HIV-positive clients with doses needed to take during the same period</t>
  </si>
  <si>
    <t>3.5 Rate of Optimal ART Adherence</t>
  </si>
  <si>
    <t>3.4 Self-reported Adherence to ART</t>
  </si>
  <si>
    <t>Number of HIV-positive clients on ART who report greater than 95% adherence* / Total number of HIV-positive clients on ART</t>
  </si>
  <si>
    <t>BLANK</t>
  </si>
  <si>
    <t>Number of HIV tests completed / T-POF</t>
  </si>
  <si>
    <t xml:space="preserve">Number of clients that consent to an HIV test offered /Number of clients offered an HIV test </t>
  </si>
  <si>
    <t>Optional Measures</t>
  </si>
  <si>
    <t xml:space="preserve">The number of people for whom you would like to offer testing.  </t>
  </si>
  <si>
    <r>
      <t>Instructions: Fill in indicators that are relevant to your team's aims.  Reach out to the Collaborative staff for assistance customizing. When you have filled in the data elements, scroll to row</t>
    </r>
    <r>
      <rPr>
        <b/>
        <sz val="16"/>
        <color rgb="FFFF0000"/>
        <rFont val="Calibri"/>
        <family val="2"/>
        <scheme val="minor"/>
      </rPr>
      <t xml:space="preserve"> 84 for results</t>
    </r>
    <r>
      <rPr>
        <b/>
        <sz val="16"/>
        <color theme="0"/>
        <rFont val="Calibri"/>
        <family val="2"/>
        <scheme val="minor"/>
      </rPr>
      <t xml:space="preserve">. </t>
    </r>
  </si>
  <si>
    <t>1.5 Proportion of Clients Offered an HIV Test, Past 12 months</t>
  </si>
  <si>
    <t>Number of HIV-positive clients that have evidence of an HIV-related service: 1) pVL test or CD4 test after the date of diagnosis, and/or 2) HIV-related care team visit</t>
  </si>
  <si>
    <r>
      <t xml:space="preserve">Number of HIV-positive clients that </t>
    </r>
    <r>
      <rPr>
        <b/>
        <sz val="12"/>
        <rFont val="Calibri"/>
        <family val="2"/>
        <scheme val="minor"/>
      </rPr>
      <t>DO NOT</t>
    </r>
    <r>
      <rPr>
        <sz val="12"/>
        <rFont val="Calibri"/>
        <family val="2"/>
        <scheme val="minor"/>
      </rPr>
      <t xml:space="preserve"> have least two HIV care visits* (at least 60 days apart) in the past 12 months (*with any care team member) </t>
    </r>
  </si>
  <si>
    <t>2.9 Friends and Family Test: How likely are you to recommend &lt;our services&gt; to friends and family if they needed similar care or treatment?</t>
  </si>
  <si>
    <t xml:space="preserve">1.4 Proportion Linked to Care Within 30 Days </t>
  </si>
  <si>
    <t>Number of clients with a CD4 or plasma viral load test within 30 days of diagnosis / L-POF</t>
  </si>
  <si>
    <r>
      <t xml:space="preserve">HIV-positive clients that </t>
    </r>
    <r>
      <rPr>
        <b/>
        <sz val="12"/>
        <rFont val="Calibri"/>
        <family val="2"/>
        <scheme val="minor"/>
      </rPr>
      <t>DO NOT</t>
    </r>
    <r>
      <rPr>
        <sz val="12"/>
        <rFont val="Calibri"/>
        <family val="2"/>
        <scheme val="minor"/>
      </rPr>
      <t xml:space="preserve"> have at least two HIV care visits* (at least 60 days apart) in the past 12 months/POF</t>
    </r>
  </si>
  <si>
    <t xml:space="preserve">Number of HIV-positive clients that have evidence of an HIV-related service: 1) pVL test or CD4 test after the date of diagnosis, and/or 2) HIV-related care team visit / L-POF </t>
  </si>
  <si>
    <t>* For instance, if you have 10 patients and 4 report adherence less than 95% and 6 report adherence greater than 95%, the proportion of individuals achieving virologic suppression is 6/10 (60%)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</si>
</sst>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yy;@"/>
  </numFmts>
  <fonts count="47" x14ac:knownFonts="1">
    <font>
      <sz val="9"/>
      <name val="Geneva"/>
    </font>
    <font>
      <sz val="12"/>
      <name val="Calibri"/>
    </font>
    <font>
      <sz val="12"/>
      <name val="Calibri"/>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Geneva"/>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Geneva"/>
    </font>
    <font>
      <sz val="9"/>
      <name val="Calibri"/>
      <family val="2"/>
      <scheme val="minor"/>
    </font>
    <font>
      <sz val="11"/>
      <name val="Calibri"/>
      <family val="2"/>
      <scheme val="minor"/>
    </font>
    <font>
      <sz val="9"/>
      <color theme="0"/>
      <name val="Calibri"/>
      <family val="2"/>
      <scheme val="minor"/>
    </font>
    <font>
      <b/>
      <sz val="14"/>
      <color theme="0"/>
      <name val="Calibri"/>
      <family val="2"/>
      <scheme val="minor"/>
    </font>
    <font>
      <b/>
      <sz val="16"/>
      <color theme="0"/>
      <name val="Calibri"/>
      <family val="2"/>
      <scheme val="minor"/>
    </font>
    <font>
      <sz val="12"/>
      <name val="Calibri"/>
      <family val="2"/>
      <scheme val="minor"/>
    </font>
    <font>
      <b/>
      <sz val="20"/>
      <name val="Calibri"/>
      <family val="2"/>
      <scheme val="minor"/>
    </font>
    <font>
      <b/>
      <sz val="20"/>
      <color theme="0"/>
      <name val="Calibri"/>
      <family val="2"/>
      <scheme val="minor"/>
    </font>
    <font>
      <b/>
      <sz val="12"/>
      <name val="Calibri"/>
      <family val="2"/>
      <scheme val="minor"/>
    </font>
    <font>
      <b/>
      <sz val="36"/>
      <color theme="0"/>
      <name val="Calibri"/>
      <family val="2"/>
      <scheme val="minor"/>
    </font>
    <font>
      <b/>
      <sz val="16"/>
      <name val="Calibri"/>
      <family val="2"/>
      <scheme val="minor"/>
    </font>
    <font>
      <b/>
      <sz val="24"/>
      <color theme="0"/>
      <name val="Calibri"/>
      <family val="2"/>
      <scheme val="minor"/>
    </font>
    <font>
      <u/>
      <sz val="6.75"/>
      <color theme="10"/>
      <name val="Geneva"/>
    </font>
    <font>
      <b/>
      <sz val="28"/>
      <name val="Calibri"/>
      <family val="2"/>
      <scheme val="minor"/>
    </font>
    <font>
      <b/>
      <sz val="48"/>
      <color theme="0"/>
      <name val="Calibri"/>
      <family val="2"/>
      <scheme val="minor"/>
    </font>
    <font>
      <b/>
      <sz val="16"/>
      <color rgb="FFFF0000"/>
      <name val="Calibri"/>
      <family val="2"/>
      <scheme val="minor"/>
    </font>
    <font>
      <u/>
      <sz val="9"/>
      <color theme="11"/>
      <name val="Geneva"/>
    </font>
    <font>
      <sz val="20"/>
      <color theme="0"/>
      <name val="Calibri"/>
      <scheme val="minor"/>
    </font>
    <font>
      <b/>
      <sz val="12"/>
      <color indexed="81"/>
      <name val="Geneva"/>
    </font>
    <font>
      <b/>
      <sz val="23"/>
      <name val="Calibri"/>
      <scheme val="minor"/>
    </font>
    <font>
      <sz val="9"/>
      <color indexed="81"/>
      <name val="Geneva"/>
    </font>
    <font>
      <sz val="20"/>
      <color rgb="FFFFFFFF"/>
      <name val="Calibri"/>
    </font>
    <font>
      <sz val="9"/>
      <name val="Calibri"/>
      <family val="2"/>
    </font>
    <font>
      <sz val="11"/>
      <name val="Calibri"/>
      <family val="2"/>
    </font>
    <font>
      <b/>
      <sz val="9"/>
      <color indexed="81"/>
      <name val="Geneva"/>
    </font>
  </fonts>
  <fills count="4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39997558519241921"/>
        <bgColor indexed="64"/>
      </patternFill>
    </fill>
    <fill>
      <patternFill patternType="solid">
        <fgColor theme="6" tint="0.39997558519241921"/>
        <bgColor indexed="64"/>
      </patternFill>
    </fill>
    <fill>
      <patternFill patternType="solid">
        <fgColor rgb="FF002060"/>
        <bgColor indexed="64"/>
      </patternFill>
    </fill>
    <fill>
      <patternFill patternType="solid">
        <fgColor theme="6" tint="-0.49998474074526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4F6228"/>
        <bgColor rgb="FF000000"/>
      </patternFill>
    </fill>
    <fill>
      <patternFill patternType="solid">
        <fgColor rgb="FFEBF1DE"/>
        <bgColor rgb="FF000000"/>
      </patternFill>
    </fill>
    <fill>
      <patternFill patternType="solid">
        <fgColor rgb="FFFFFFFF"/>
        <bgColor rgb="FF000000"/>
      </patternFill>
    </fill>
    <fill>
      <patternFill patternType="solid">
        <fgColor theme="6" tint="-0.499984740745262"/>
        <bgColor rgb="FF000000"/>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style="thick">
        <color indexed="62"/>
      </top>
      <bottom style="thin">
        <color auto="1"/>
      </bottom>
      <diagonal/>
    </border>
    <border>
      <left style="thin">
        <color auto="1"/>
      </left>
      <right style="thin">
        <color auto="1"/>
      </right>
      <top style="thick">
        <color indexed="62"/>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ck">
        <color indexed="62"/>
      </bottom>
      <diagonal/>
    </border>
    <border>
      <left/>
      <right style="medium">
        <color auto="1"/>
      </right>
      <top style="medium">
        <color auto="1"/>
      </top>
      <bottom style="thick">
        <color indexed="62"/>
      </bottom>
      <diagonal/>
    </border>
    <border>
      <left style="medium">
        <color auto="1"/>
      </left>
      <right/>
      <top style="thick">
        <color indexed="62"/>
      </top>
      <bottom style="thin">
        <color auto="1"/>
      </bottom>
      <diagonal/>
    </border>
    <border>
      <left style="thin">
        <color auto="1"/>
      </left>
      <right style="medium">
        <color auto="1"/>
      </right>
      <top style="thick">
        <color indexed="62"/>
      </top>
      <bottom style="thin">
        <color auto="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medium">
        <color auto="1"/>
      </right>
      <top/>
      <bottom/>
      <diagonal/>
    </border>
    <border>
      <left/>
      <right/>
      <top/>
      <bottom style="medium">
        <color auto="1"/>
      </bottom>
      <diagonal/>
    </border>
    <border>
      <left style="medium">
        <color auto="1"/>
      </left>
      <right/>
      <top style="thick">
        <color indexed="62"/>
      </top>
      <bottom style="medium">
        <color auto="1"/>
      </bottom>
      <diagonal/>
    </border>
    <border>
      <left/>
      <right style="thin">
        <color auto="1"/>
      </right>
      <top style="thick">
        <color indexed="62"/>
      </top>
      <bottom style="medium">
        <color auto="1"/>
      </bottom>
      <diagonal/>
    </border>
    <border>
      <left style="thin">
        <color auto="1"/>
      </left>
      <right style="thin">
        <color auto="1"/>
      </right>
      <top style="thick">
        <color indexed="62"/>
      </top>
      <bottom style="medium">
        <color auto="1"/>
      </bottom>
      <diagonal/>
    </border>
    <border>
      <left style="thin">
        <color auto="1"/>
      </left>
      <right style="medium">
        <color auto="1"/>
      </right>
      <top style="thick">
        <color indexed="62"/>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style="thin">
        <color auto="1"/>
      </left>
      <right style="thin">
        <color auto="1"/>
      </right>
      <top style="thin">
        <color indexed="62"/>
      </top>
      <bottom style="medium">
        <color auto="1"/>
      </bottom>
      <diagonal/>
    </border>
    <border>
      <left style="thin">
        <color auto="1"/>
      </left>
      <right style="medium">
        <color auto="1"/>
      </right>
      <top style="thin">
        <color indexed="62"/>
      </top>
      <bottom style="medium">
        <color auto="1"/>
      </bottom>
      <diagonal/>
    </border>
    <border>
      <left style="medium">
        <color auto="1"/>
      </left>
      <right/>
      <top/>
      <bottom style="medium">
        <color auto="1"/>
      </bottom>
      <diagonal/>
    </border>
    <border>
      <left style="medium">
        <color auto="1"/>
      </left>
      <right/>
      <top style="thick">
        <color rgb="FF333399"/>
      </top>
      <bottom style="thin">
        <color auto="1"/>
      </bottom>
      <diagonal/>
    </border>
    <border>
      <left/>
      <right style="thin">
        <color rgb="FF000000"/>
      </right>
      <top style="thick">
        <color rgb="FF333399"/>
      </top>
      <bottom style="thin">
        <color auto="1"/>
      </bottom>
      <diagonal/>
    </border>
    <border>
      <left/>
      <right style="thin">
        <color auto="1"/>
      </right>
      <top style="thick">
        <color rgb="FF333399"/>
      </top>
      <bottom style="thin">
        <color auto="1"/>
      </bottom>
      <diagonal/>
    </border>
    <border>
      <left/>
      <right style="medium">
        <color auto="1"/>
      </right>
      <top style="thick">
        <color rgb="FF333399"/>
      </top>
      <bottom style="thin">
        <color auto="1"/>
      </bottom>
      <diagonal/>
    </border>
    <border>
      <left style="medium">
        <color auto="1"/>
      </left>
      <right/>
      <top style="medium">
        <color auto="1"/>
      </top>
      <bottom style="thick">
        <color rgb="FF333399"/>
      </bottom>
      <diagonal/>
    </border>
    <border>
      <left/>
      <right style="medium">
        <color rgb="FF000000"/>
      </right>
      <top style="medium">
        <color auto="1"/>
      </top>
      <bottom style="thick">
        <color rgb="FF333399"/>
      </bottom>
      <diagonal/>
    </border>
    <border>
      <left style="medium">
        <color auto="1"/>
      </left>
      <right style="thin">
        <color auto="1"/>
      </right>
      <top style="thick">
        <color indexed="62"/>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indexed="62"/>
      </top>
      <bottom style="thin">
        <color auto="1"/>
      </bottom>
      <diagonal/>
    </border>
    <border>
      <left style="thin">
        <color auto="1"/>
      </left>
      <right style="medium">
        <color auto="1"/>
      </right>
      <top style="thin">
        <color indexed="62"/>
      </top>
      <bottom style="thin">
        <color auto="1"/>
      </bottom>
      <diagonal/>
    </border>
    <border>
      <left style="thin">
        <color auto="1"/>
      </left>
      <right/>
      <top/>
      <bottom style="thin">
        <color auto="1"/>
      </bottom>
      <diagonal/>
    </border>
    <border>
      <left/>
      <right/>
      <top/>
      <bottom style="thin">
        <color auto="1"/>
      </bottom>
      <diagonal/>
    </border>
  </borders>
  <cellStyleXfs count="179">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8"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9" fontId="8" fillId="0" borderId="0" applyFont="0" applyFill="0" applyBorder="0" applyAlignment="0" applyProtection="0"/>
    <xf numFmtId="0" fontId="34" fillId="0" borderId="0" applyNumberFormat="0" applyFill="0" applyBorder="0" applyAlignment="0" applyProtection="0">
      <alignment vertical="top"/>
      <protection locked="0"/>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cellStyleXfs>
  <cellXfs count="125">
    <xf numFmtId="0" fontId="0" fillId="0" borderId="0" xfId="0"/>
    <xf numFmtId="1" fontId="30" fillId="25" borderId="11" xfId="0" applyNumberFormat="1" applyFont="1" applyFill="1" applyBorder="1" applyAlignment="1" applyProtection="1">
      <alignment horizontal="center" vertical="center" wrapText="1"/>
    </xf>
    <xf numFmtId="9" fontId="30" fillId="25" borderId="11" xfId="42" applyFont="1" applyFill="1" applyBorder="1" applyAlignment="1" applyProtection="1">
      <alignment horizontal="center" vertical="center" wrapText="1"/>
    </xf>
    <xf numFmtId="1" fontId="23" fillId="25" borderId="14" xfId="0" applyNumberFormat="1" applyFont="1" applyFill="1" applyBorder="1" applyAlignment="1" applyProtection="1">
      <alignment horizontal="left" vertical="center" wrapText="1"/>
      <protection locked="0"/>
    </xf>
    <xf numFmtId="1" fontId="23" fillId="25" borderId="20" xfId="0" applyNumberFormat="1" applyFont="1" applyFill="1" applyBorder="1" applyAlignment="1" applyProtection="1">
      <alignment horizontal="left" vertical="center" wrapText="1"/>
      <protection locked="0"/>
    </xf>
    <xf numFmtId="1" fontId="23" fillId="25" borderId="32" xfId="0" applyNumberFormat="1" applyFont="1" applyFill="1" applyBorder="1" applyAlignment="1" applyProtection="1">
      <alignment horizontal="left" vertical="center"/>
      <protection locked="0"/>
    </xf>
    <xf numFmtId="1" fontId="23" fillId="25" borderId="33" xfId="0" applyNumberFormat="1" applyFont="1" applyFill="1" applyBorder="1" applyAlignment="1" applyProtection="1">
      <alignment horizontal="left" vertical="center"/>
      <protection locked="0"/>
    </xf>
    <xf numFmtId="1" fontId="23" fillId="25" borderId="38" xfId="0" applyNumberFormat="1" applyFont="1" applyFill="1" applyBorder="1" applyAlignment="1" applyProtection="1">
      <alignment horizontal="left" vertical="center"/>
      <protection locked="0"/>
    </xf>
    <xf numFmtId="1" fontId="23" fillId="25" borderId="39" xfId="0" applyNumberFormat="1" applyFont="1" applyFill="1" applyBorder="1" applyAlignment="1" applyProtection="1">
      <alignment horizontal="left" vertical="center"/>
      <protection locked="0"/>
    </xf>
    <xf numFmtId="9" fontId="30" fillId="25" borderId="11" xfId="0" applyNumberFormat="1" applyFont="1" applyFill="1" applyBorder="1" applyAlignment="1" applyProtection="1">
      <alignment horizontal="center" vertical="center" wrapText="1"/>
    </xf>
    <xf numFmtId="1" fontId="23" fillId="25" borderId="32" xfId="0" applyNumberFormat="1" applyFont="1" applyFill="1" applyBorder="1" applyAlignment="1" applyProtection="1">
      <alignment horizontal="left" vertical="center" wrapText="1"/>
      <protection locked="0"/>
    </xf>
    <xf numFmtId="1" fontId="23" fillId="25" borderId="33" xfId="0" applyNumberFormat="1" applyFont="1" applyFill="1" applyBorder="1" applyAlignment="1" applyProtection="1">
      <alignment horizontal="left" vertical="center" wrapText="1"/>
      <protection locked="0"/>
    </xf>
    <xf numFmtId="9" fontId="30" fillId="25" borderId="11" xfId="42" applyNumberFormat="1" applyFont="1" applyFill="1" applyBorder="1" applyAlignment="1" applyProtection="1">
      <alignment horizontal="center" vertical="center" wrapText="1"/>
    </xf>
    <xf numFmtId="0" fontId="29" fillId="27" borderId="15" xfId="0" applyFont="1" applyFill="1" applyBorder="1" applyProtection="1">
      <protection locked="0"/>
    </xf>
    <xf numFmtId="164" fontId="25" fillId="27" borderId="12" xfId="0" applyNumberFormat="1" applyFont="1" applyFill="1" applyBorder="1" applyAlignment="1" applyProtection="1">
      <alignment horizontal="center" vertical="center" wrapText="1"/>
      <protection locked="0"/>
    </xf>
    <xf numFmtId="0" fontId="24" fillId="27" borderId="16" xfId="0" applyFont="1" applyFill="1" applyBorder="1" applyProtection="1">
      <protection locked="0"/>
    </xf>
    <xf numFmtId="0" fontId="22" fillId="24" borderId="0" xfId="0" applyFont="1" applyFill="1" applyProtection="1">
      <protection locked="0"/>
    </xf>
    <xf numFmtId="0" fontId="35" fillId="24" borderId="0" xfId="0" applyFont="1" applyFill="1" applyProtection="1">
      <protection locked="0"/>
    </xf>
    <xf numFmtId="0" fontId="28" fillId="24" borderId="0" xfId="0" applyFont="1" applyFill="1" applyAlignment="1" applyProtection="1">
      <alignment vertical="center"/>
      <protection locked="0"/>
    </xf>
    <xf numFmtId="0" fontId="27" fillId="24" borderId="0" xfId="43" applyFont="1" applyFill="1" applyBorder="1" applyAlignment="1" applyProtection="1">
      <alignment horizontal="left" vertical="center" wrapText="1"/>
      <protection locked="0"/>
    </xf>
    <xf numFmtId="1" fontId="23" fillId="24" borderId="0" xfId="0" applyNumberFormat="1" applyFont="1" applyFill="1" applyBorder="1" applyAlignment="1" applyProtection="1">
      <alignment horizontal="left" vertical="center"/>
      <protection locked="0"/>
    </xf>
    <xf numFmtId="1" fontId="23" fillId="24" borderId="0" xfId="0" applyNumberFormat="1" applyFont="1" applyFill="1" applyBorder="1" applyAlignment="1" applyProtection="1">
      <alignment horizontal="left" vertical="center" wrapText="1"/>
      <protection locked="0"/>
    </xf>
    <xf numFmtId="1" fontId="22" fillId="24" borderId="0" xfId="0" applyNumberFormat="1" applyFont="1" applyFill="1" applyProtection="1">
      <protection locked="0"/>
    </xf>
    <xf numFmtId="0" fontId="23" fillId="24" borderId="0" xfId="0" applyFont="1" applyFill="1" applyBorder="1" applyAlignment="1" applyProtection="1">
      <alignment horizontal="center" vertical="center" wrapText="1"/>
      <protection locked="0"/>
    </xf>
    <xf numFmtId="0" fontId="23" fillId="29" borderId="0" xfId="0" applyFont="1" applyFill="1" applyBorder="1" applyAlignment="1" applyProtection="1">
      <alignment horizontal="center" vertical="center" wrapText="1"/>
      <protection locked="0"/>
    </xf>
    <xf numFmtId="0" fontId="22" fillId="29" borderId="0" xfId="0" applyFont="1" applyFill="1" applyProtection="1">
      <protection locked="0"/>
    </xf>
    <xf numFmtId="0" fontId="27" fillId="29" borderId="0" xfId="0" applyFont="1" applyFill="1" applyBorder="1" applyAlignment="1" applyProtection="1">
      <alignment horizontal="left" vertical="center" wrapText="1"/>
      <protection locked="0"/>
    </xf>
    <xf numFmtId="164" fontId="25" fillId="29" borderId="22" xfId="0" applyNumberFormat="1" applyFont="1" applyFill="1" applyBorder="1" applyAlignment="1" applyProtection="1">
      <alignment horizontal="center" vertical="center" wrapText="1"/>
      <protection locked="0"/>
    </xf>
    <xf numFmtId="164" fontId="25" fillId="29" borderId="23" xfId="0" applyNumberFormat="1" applyFont="1" applyFill="1" applyBorder="1" applyAlignment="1" applyProtection="1">
      <alignment horizontal="center" vertical="center" wrapText="1"/>
      <protection locked="0"/>
    </xf>
    <xf numFmtId="0" fontId="32" fillId="29" borderId="0" xfId="0" applyFont="1" applyFill="1" applyAlignment="1" applyProtection="1">
      <alignment vertical="center"/>
      <protection locked="0"/>
    </xf>
    <xf numFmtId="0" fontId="27" fillId="26" borderId="19" xfId="0" applyFont="1" applyFill="1" applyBorder="1" applyAlignment="1" applyProtection="1">
      <alignment horizontal="left" vertical="center" wrapText="1"/>
      <protection locked="0"/>
    </xf>
    <xf numFmtId="0" fontId="27" fillId="26" borderId="30" xfId="43" applyFont="1" applyFill="1" applyBorder="1" applyAlignment="1" applyProtection="1">
      <alignment horizontal="left" vertical="center" wrapText="1"/>
      <protection locked="0"/>
    </xf>
    <xf numFmtId="0" fontId="27" fillId="25" borderId="27" xfId="0" applyFont="1" applyFill="1" applyBorder="1" applyAlignment="1" applyProtection="1">
      <alignment horizontal="left" vertical="center" wrapText="1"/>
      <protection locked="0"/>
    </xf>
    <xf numFmtId="1" fontId="45" fillId="39" borderId="43" xfId="0" applyNumberFormat="1" applyFont="1" applyFill="1" applyBorder="1" applyAlignment="1" applyProtection="1">
      <alignment horizontal="left" vertical="center" wrapText="1"/>
      <protection locked="0"/>
    </xf>
    <xf numFmtId="1" fontId="45" fillId="39" borderId="44" xfId="0" applyNumberFormat="1" applyFont="1" applyFill="1" applyBorder="1" applyAlignment="1" applyProtection="1">
      <alignment horizontal="left" vertical="center" wrapText="1"/>
      <protection locked="0"/>
    </xf>
    <xf numFmtId="0" fontId="22" fillId="30" borderId="0" xfId="0" applyFont="1" applyFill="1" applyBorder="1" applyProtection="1">
      <protection locked="0"/>
    </xf>
    <xf numFmtId="0" fontId="22" fillId="30" borderId="28" xfId="0" applyFont="1" applyFill="1" applyBorder="1" applyProtection="1">
      <protection locked="0"/>
    </xf>
    <xf numFmtId="0" fontId="44" fillId="40" borderId="0" xfId="0" applyFont="1" applyFill="1" applyProtection="1">
      <protection locked="0"/>
    </xf>
    <xf numFmtId="0" fontId="44" fillId="40" borderId="28" xfId="0" applyFont="1" applyFill="1" applyBorder="1" applyProtection="1">
      <protection locked="0"/>
    </xf>
    <xf numFmtId="1" fontId="23" fillId="33" borderId="29" xfId="0" applyNumberFormat="1" applyFont="1" applyFill="1" applyBorder="1" applyAlignment="1" applyProtection="1">
      <alignment horizontal="left" vertical="center"/>
      <protection locked="0"/>
    </xf>
    <xf numFmtId="1" fontId="23" fillId="33" borderId="36" xfId="0" applyNumberFormat="1" applyFont="1" applyFill="1" applyBorder="1" applyAlignment="1" applyProtection="1">
      <alignment horizontal="left" vertical="center"/>
      <protection locked="0"/>
    </xf>
    <xf numFmtId="0" fontId="27" fillId="24" borderId="40" xfId="0" applyFont="1" applyFill="1" applyBorder="1" applyAlignment="1" applyProtection="1">
      <alignment horizontal="left" vertical="center" wrapText="1"/>
      <protection locked="0"/>
    </xf>
    <xf numFmtId="0" fontId="27" fillId="24" borderId="29" xfId="0" applyFont="1" applyFill="1" applyBorder="1" applyAlignment="1" applyProtection="1">
      <alignment horizontal="left" vertical="center" wrapText="1"/>
      <protection locked="0"/>
    </xf>
    <xf numFmtId="1" fontId="23" fillId="24" borderId="29" xfId="0" applyNumberFormat="1" applyFont="1" applyFill="1" applyBorder="1" applyAlignment="1" applyProtection="1">
      <alignment horizontal="left" vertical="center"/>
      <protection locked="0"/>
    </xf>
    <xf numFmtId="1" fontId="23" fillId="24" borderId="36" xfId="0" applyNumberFormat="1" applyFont="1" applyFill="1" applyBorder="1" applyAlignment="1" applyProtection="1">
      <alignment horizontal="left" vertical="center"/>
      <protection locked="0"/>
    </xf>
    <xf numFmtId="1" fontId="23" fillId="25" borderId="11" xfId="0" applyNumberFormat="1" applyFont="1" applyFill="1" applyBorder="1" applyAlignment="1" applyProtection="1">
      <alignment horizontal="left" vertical="center"/>
      <protection locked="0"/>
    </xf>
    <xf numFmtId="0" fontId="27" fillId="32" borderId="19" xfId="0" applyFont="1" applyFill="1" applyBorder="1" applyAlignment="1" applyProtection="1">
      <alignment horizontal="left" vertical="center" wrapText="1"/>
      <protection locked="0"/>
    </xf>
    <xf numFmtId="0" fontId="27" fillId="32" borderId="47" xfId="0" applyFont="1" applyFill="1" applyBorder="1" applyAlignment="1" applyProtection="1">
      <alignment horizontal="left" vertical="center" wrapText="1"/>
      <protection locked="0"/>
    </xf>
    <xf numFmtId="1" fontId="23" fillId="33" borderId="0" xfId="0" applyNumberFormat="1" applyFont="1" applyFill="1" applyBorder="1" applyAlignment="1" applyProtection="1">
      <alignment horizontal="left" vertical="center"/>
      <protection locked="0"/>
    </xf>
    <xf numFmtId="1" fontId="23" fillId="33" borderId="28" xfId="0" applyNumberFormat="1" applyFont="1" applyFill="1" applyBorder="1" applyAlignment="1" applyProtection="1">
      <alignment horizontal="left" vertical="center"/>
      <protection locked="0"/>
    </xf>
    <xf numFmtId="0" fontId="22" fillId="34" borderId="0" xfId="0" applyFont="1" applyFill="1" applyBorder="1" applyProtection="1">
      <protection locked="0"/>
    </xf>
    <xf numFmtId="0" fontId="22" fillId="34" borderId="28" xfId="0" applyFont="1" applyFill="1" applyBorder="1" applyProtection="1">
      <protection locked="0"/>
    </xf>
    <xf numFmtId="0" fontId="27" fillId="25" borderId="27" xfId="0" applyFont="1" applyFill="1" applyBorder="1" applyAlignment="1" applyProtection="1">
      <alignment vertical="center" wrapText="1"/>
      <protection locked="0"/>
    </xf>
    <xf numFmtId="0" fontId="27" fillId="25" borderId="26" xfId="0" applyFont="1" applyFill="1" applyBorder="1" applyAlignment="1" applyProtection="1">
      <alignment vertical="center"/>
      <protection locked="0"/>
    </xf>
    <xf numFmtId="2" fontId="30" fillId="25" borderId="11" xfId="42" applyNumberFormat="1" applyFont="1" applyFill="1" applyBorder="1" applyAlignment="1" applyProtection="1">
      <alignment horizontal="center" vertical="center" wrapText="1"/>
    </xf>
    <xf numFmtId="0" fontId="27" fillId="25" borderId="27" xfId="0" applyFont="1" applyFill="1" applyBorder="1" applyAlignment="1" applyProtection="1">
      <alignment horizontal="left" vertical="center" wrapText="1"/>
      <protection locked="0"/>
    </xf>
    <xf numFmtId="0" fontId="27" fillId="25" borderId="27" xfId="0" applyFont="1" applyFill="1" applyBorder="1" applyAlignment="1" applyProtection="1">
      <alignment vertical="center" wrapText="1"/>
      <protection locked="0"/>
    </xf>
    <xf numFmtId="1" fontId="23" fillId="25" borderId="51" xfId="0" applyNumberFormat="1" applyFont="1" applyFill="1" applyBorder="1" applyAlignment="1" applyProtection="1">
      <alignment horizontal="left" vertical="center" wrapText="1"/>
      <protection locked="0"/>
    </xf>
    <xf numFmtId="1" fontId="23" fillId="25" borderId="52" xfId="0" applyNumberFormat="1" applyFont="1" applyFill="1" applyBorder="1" applyAlignment="1" applyProtection="1">
      <alignment horizontal="left" vertical="center" wrapText="1"/>
      <protection locked="0"/>
    </xf>
    <xf numFmtId="0" fontId="39" fillId="34" borderId="24" xfId="0" applyFont="1" applyFill="1" applyBorder="1" applyAlignment="1" applyProtection="1">
      <alignment vertical="center"/>
      <protection locked="0"/>
    </xf>
    <xf numFmtId="0" fontId="39" fillId="34" borderId="25" xfId="0" applyFont="1" applyFill="1" applyBorder="1" applyAlignment="1" applyProtection="1">
      <alignment vertical="center"/>
      <protection locked="0"/>
    </xf>
    <xf numFmtId="1" fontId="23" fillId="25" borderId="11" xfId="0" applyNumberFormat="1" applyFont="1" applyFill="1" applyBorder="1" applyAlignment="1" applyProtection="1">
      <alignment horizontal="left" vertical="center" wrapText="1"/>
      <protection locked="0"/>
    </xf>
    <xf numFmtId="1" fontId="23" fillId="25" borderId="55" xfId="0" applyNumberFormat="1" applyFont="1" applyFill="1" applyBorder="1" applyAlignment="1" applyProtection="1">
      <alignment horizontal="left" vertical="center" wrapText="1"/>
      <protection locked="0"/>
    </xf>
    <xf numFmtId="1" fontId="23" fillId="25" borderId="51" xfId="0" applyNumberFormat="1" applyFont="1" applyFill="1" applyBorder="1" applyAlignment="1" applyProtection="1">
      <alignment horizontal="left" vertical="center"/>
      <protection locked="0"/>
    </xf>
    <xf numFmtId="1" fontId="23" fillId="25" borderId="52" xfId="0" applyNumberFormat="1" applyFont="1" applyFill="1" applyBorder="1" applyAlignment="1" applyProtection="1">
      <alignment horizontal="left" vertical="center"/>
      <protection locked="0"/>
    </xf>
    <xf numFmtId="1" fontId="23" fillId="25" borderId="56" xfId="0" applyNumberFormat="1" applyFont="1" applyFill="1" applyBorder="1" applyAlignment="1" applyProtection="1">
      <alignment horizontal="left" vertical="center"/>
      <protection locked="0"/>
    </xf>
    <xf numFmtId="1" fontId="23" fillId="25" borderId="57" xfId="0" applyNumberFormat="1" applyFont="1" applyFill="1" applyBorder="1" applyAlignment="1" applyProtection="1">
      <alignment horizontal="left" vertical="center"/>
      <protection locked="0"/>
    </xf>
    <xf numFmtId="0" fontId="27" fillId="25" borderId="58" xfId="0" applyFont="1" applyFill="1" applyBorder="1" applyAlignment="1" applyProtection="1">
      <alignment horizontal="left" vertical="center"/>
      <protection locked="0"/>
    </xf>
    <xf numFmtId="0" fontId="27" fillId="25" borderId="59" xfId="0" applyFont="1" applyFill="1" applyBorder="1" applyAlignment="1" applyProtection="1">
      <alignment horizontal="left" vertical="center" wrapText="1"/>
      <protection locked="0"/>
    </xf>
    <xf numFmtId="0" fontId="43" fillId="37" borderId="45" xfId="0" applyFont="1" applyFill="1" applyBorder="1" applyAlignment="1" applyProtection="1">
      <alignment horizontal="left" vertical="center"/>
      <protection locked="0"/>
    </xf>
    <xf numFmtId="0" fontId="43" fillId="37" borderId="46" xfId="0" applyFont="1" applyFill="1" applyBorder="1" applyAlignment="1" applyProtection="1">
      <alignment horizontal="left" vertical="center"/>
      <protection locked="0"/>
    </xf>
    <xf numFmtId="0" fontId="1" fillId="38" borderId="41" xfId="0" applyFont="1" applyFill="1" applyBorder="1" applyAlignment="1" applyProtection="1">
      <alignment horizontal="left" vertical="center" wrapText="1"/>
      <protection locked="0"/>
    </xf>
    <xf numFmtId="0" fontId="2" fillId="38" borderId="42" xfId="0" applyFont="1" applyFill="1" applyBorder="1" applyAlignment="1" applyProtection="1">
      <alignment horizontal="left" vertical="center" wrapText="1"/>
      <protection locked="0"/>
    </xf>
    <xf numFmtId="0" fontId="39" fillId="33" borderId="24" xfId="0" applyFont="1" applyFill="1" applyBorder="1" applyAlignment="1" applyProtection="1">
      <alignment horizontal="left" vertical="center"/>
      <protection locked="0"/>
    </xf>
    <xf numFmtId="0" fontId="39" fillId="33" borderId="25" xfId="0" applyFont="1" applyFill="1" applyBorder="1" applyAlignment="1" applyProtection="1">
      <alignment horizontal="left" vertical="center"/>
      <protection locked="0"/>
    </xf>
    <xf numFmtId="0" fontId="27" fillId="32" borderId="30" xfId="0" applyFont="1" applyFill="1" applyBorder="1" applyAlignment="1" applyProtection="1">
      <alignment horizontal="left" vertical="center" wrapText="1"/>
      <protection locked="0"/>
    </xf>
    <xf numFmtId="0" fontId="27" fillId="32" borderId="31" xfId="0" applyFont="1" applyFill="1" applyBorder="1" applyAlignment="1" applyProtection="1">
      <alignment horizontal="left" vertical="center" wrapText="1"/>
      <protection locked="0"/>
    </xf>
    <xf numFmtId="0" fontId="32" fillId="36" borderId="11" xfId="0" applyFont="1" applyFill="1" applyBorder="1" applyAlignment="1" applyProtection="1">
      <alignment horizontal="left" vertical="center" wrapText="1" indent="1"/>
      <protection locked="0"/>
    </xf>
    <xf numFmtId="0" fontId="27" fillId="36" borderId="11" xfId="0" applyFont="1" applyFill="1" applyBorder="1" applyAlignment="1" applyProtection="1">
      <alignment horizontal="left" vertical="center" wrapText="1" indent="1"/>
      <protection locked="0"/>
    </xf>
    <xf numFmtId="0" fontId="27" fillId="25" borderId="26" xfId="0" applyFont="1" applyFill="1" applyBorder="1" applyAlignment="1" applyProtection="1">
      <alignment horizontal="left" vertical="center" wrapText="1"/>
      <protection locked="0"/>
    </xf>
    <xf numFmtId="0" fontId="27" fillId="25" borderId="27" xfId="0" applyFont="1" applyFill="1" applyBorder="1" applyAlignment="1" applyProtection="1">
      <alignment horizontal="left" vertical="center" wrapText="1"/>
      <protection locked="0"/>
    </xf>
    <xf numFmtId="0" fontId="27" fillId="35" borderId="53" xfId="0" applyFont="1" applyFill="1" applyBorder="1" applyAlignment="1" applyProtection="1">
      <alignment horizontal="left" vertical="center" wrapText="1"/>
      <protection locked="0"/>
    </xf>
    <xf numFmtId="0" fontId="27" fillId="35" borderId="54" xfId="0" applyFont="1" applyFill="1" applyBorder="1" applyAlignment="1" applyProtection="1">
      <alignment horizontal="left" vertical="center" wrapText="1"/>
      <protection locked="0"/>
    </xf>
    <xf numFmtId="0" fontId="27" fillId="35" borderId="40" xfId="0" applyFont="1" applyFill="1" applyBorder="1" applyAlignment="1" applyProtection="1">
      <alignment horizontal="left" vertical="center" wrapText="1"/>
      <protection locked="0"/>
    </xf>
    <xf numFmtId="0" fontId="27" fillId="35" borderId="50" xfId="0" applyFont="1" applyFill="1" applyBorder="1" applyAlignment="1" applyProtection="1">
      <alignment horizontal="left" vertical="center" wrapText="1"/>
      <protection locked="0"/>
    </xf>
    <xf numFmtId="0" fontId="39" fillId="34" borderId="24" xfId="0" applyFont="1" applyFill="1" applyBorder="1" applyAlignment="1" applyProtection="1">
      <alignment horizontal="left" vertical="center" wrapText="1"/>
      <protection locked="0"/>
    </xf>
    <xf numFmtId="0" fontId="39" fillId="34" borderId="25" xfId="0" applyFont="1" applyFill="1" applyBorder="1" applyAlignment="1" applyProtection="1">
      <alignment horizontal="left" vertical="center" wrapText="1"/>
      <protection locked="0"/>
    </xf>
    <xf numFmtId="0" fontId="27" fillId="35" borderId="19" xfId="0" applyFont="1" applyFill="1" applyBorder="1" applyAlignment="1" applyProtection="1">
      <alignment horizontal="left" vertical="center" wrapText="1"/>
      <protection locked="0"/>
    </xf>
    <xf numFmtId="0" fontId="27" fillId="35" borderId="13" xfId="0" applyFont="1" applyFill="1" applyBorder="1" applyAlignment="1" applyProtection="1">
      <alignment horizontal="left" vertical="center" wrapText="1"/>
      <protection locked="0"/>
    </xf>
    <xf numFmtId="0" fontId="39" fillId="33" borderId="40" xfId="0" applyFont="1" applyFill="1" applyBorder="1" applyAlignment="1" applyProtection="1">
      <alignment horizontal="left" vertical="center"/>
      <protection locked="0"/>
    </xf>
    <xf numFmtId="0" fontId="39" fillId="33" borderId="36" xfId="0" applyFont="1" applyFill="1" applyBorder="1" applyAlignment="1" applyProtection="1">
      <alignment horizontal="left" vertical="center"/>
      <protection locked="0"/>
    </xf>
    <xf numFmtId="0" fontId="32" fillId="31" borderId="11" xfId="0" applyFont="1" applyFill="1" applyBorder="1" applyAlignment="1" applyProtection="1">
      <alignment horizontal="left" vertical="center" wrapText="1" indent="1"/>
      <protection locked="0"/>
    </xf>
    <xf numFmtId="0" fontId="27" fillId="32" borderId="19" xfId="0" applyFont="1" applyFill="1" applyBorder="1" applyAlignment="1" applyProtection="1">
      <alignment horizontal="left" vertical="center" wrapText="1"/>
      <protection locked="0"/>
    </xf>
    <xf numFmtId="0" fontId="27" fillId="32" borderId="13" xfId="0" applyFont="1" applyFill="1" applyBorder="1" applyAlignment="1" applyProtection="1">
      <alignment horizontal="left" vertical="center" wrapText="1"/>
      <protection locked="0"/>
    </xf>
    <xf numFmtId="0" fontId="39" fillId="34" borderId="24" xfId="0" applyFont="1" applyFill="1" applyBorder="1" applyAlignment="1" applyProtection="1">
      <alignment horizontal="left" vertical="center"/>
      <protection locked="0"/>
    </xf>
    <xf numFmtId="0" fontId="39" fillId="34" borderId="25" xfId="0" applyFont="1" applyFill="1" applyBorder="1" applyAlignment="1" applyProtection="1">
      <alignment horizontal="left" vertical="center"/>
      <protection locked="0"/>
    </xf>
    <xf numFmtId="0" fontId="27" fillId="35" borderId="30" xfId="0" applyFont="1" applyFill="1" applyBorder="1" applyAlignment="1" applyProtection="1">
      <alignment horizontal="left" vertical="center" wrapText="1"/>
      <protection locked="0"/>
    </xf>
    <xf numFmtId="0" fontId="27" fillId="35" borderId="31" xfId="0" applyFont="1" applyFill="1" applyBorder="1" applyAlignment="1" applyProtection="1">
      <alignment horizontal="left" vertical="center" wrapText="1"/>
      <protection locked="0"/>
    </xf>
    <xf numFmtId="0" fontId="39" fillId="34" borderId="17" xfId="0" applyFont="1" applyFill="1" applyBorder="1" applyAlignment="1" applyProtection="1">
      <alignment horizontal="left" vertical="center"/>
      <protection locked="0"/>
    </xf>
    <xf numFmtId="0" fontId="39" fillId="34" borderId="18" xfId="0" applyFont="1" applyFill="1" applyBorder="1" applyAlignment="1" applyProtection="1">
      <alignment horizontal="left" vertical="center"/>
      <protection locked="0"/>
    </xf>
    <xf numFmtId="0" fontId="27" fillId="25" borderId="26" xfId="0" applyFont="1" applyFill="1" applyBorder="1" applyAlignment="1" applyProtection="1">
      <alignment vertical="center" wrapText="1"/>
      <protection locked="0"/>
    </xf>
    <xf numFmtId="0" fontId="27" fillId="25" borderId="27" xfId="0" applyFont="1" applyFill="1" applyBorder="1" applyAlignment="1" applyProtection="1">
      <alignment vertical="center" wrapText="1"/>
      <protection locked="0"/>
    </xf>
    <xf numFmtId="0" fontId="41" fillId="32" borderId="37" xfId="0" applyFont="1" applyFill="1" applyBorder="1" applyAlignment="1" applyProtection="1">
      <alignment horizontal="left" vertical="center"/>
      <protection locked="0"/>
    </xf>
    <xf numFmtId="0" fontId="41" fillId="32" borderId="34" xfId="0" applyFont="1" applyFill="1" applyBorder="1" applyAlignment="1" applyProtection="1">
      <alignment horizontal="left" vertical="center"/>
      <protection locked="0"/>
    </xf>
    <xf numFmtId="0" fontId="41" fillId="32" borderId="35" xfId="0" applyFont="1" applyFill="1" applyBorder="1" applyAlignment="1" applyProtection="1">
      <alignment horizontal="left" vertical="center"/>
      <protection locked="0"/>
    </xf>
    <xf numFmtId="0" fontId="41" fillId="35" borderId="37" xfId="0" applyFont="1" applyFill="1" applyBorder="1" applyAlignment="1" applyProtection="1">
      <alignment horizontal="left" vertical="center"/>
      <protection locked="0"/>
    </xf>
    <xf numFmtId="0" fontId="41" fillId="35" borderId="34" xfId="0" applyFont="1" applyFill="1" applyBorder="1" applyAlignment="1" applyProtection="1">
      <alignment horizontal="left" vertical="center"/>
      <protection locked="0"/>
    </xf>
    <xf numFmtId="0" fontId="41" fillId="35" borderId="35" xfId="0" applyFont="1" applyFill="1" applyBorder="1" applyAlignment="1" applyProtection="1">
      <alignment horizontal="left" vertical="center"/>
      <protection locked="0"/>
    </xf>
    <xf numFmtId="0" fontId="31" fillId="27" borderId="16" xfId="0" applyFont="1" applyFill="1" applyBorder="1" applyProtection="1">
      <protection locked="0"/>
    </xf>
    <xf numFmtId="0" fontId="32" fillId="28" borderId="11" xfId="0" applyFont="1" applyFill="1" applyBorder="1" applyAlignment="1" applyProtection="1">
      <alignment horizontal="left" vertical="center" wrapText="1" indent="1"/>
      <protection locked="0"/>
    </xf>
    <xf numFmtId="0" fontId="36" fillId="29" borderId="21"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9" fillId="30" borderId="24" xfId="0" applyFont="1" applyFill="1" applyBorder="1" applyAlignment="1" applyProtection="1">
      <alignment horizontal="left" vertical="center"/>
      <protection locked="0"/>
    </xf>
    <xf numFmtId="0" fontId="39" fillId="30" borderId="25" xfId="0" applyFont="1" applyFill="1" applyBorder="1" applyAlignment="1" applyProtection="1">
      <alignment horizontal="left" vertical="center"/>
      <protection locked="0"/>
    </xf>
    <xf numFmtId="0" fontId="26" fillId="29" borderId="10" xfId="0" applyFont="1" applyFill="1" applyBorder="1" applyAlignment="1" applyProtection="1">
      <alignment horizontal="left" vertical="center" wrapText="1"/>
      <protection locked="0"/>
    </xf>
    <xf numFmtId="0" fontId="26" fillId="29" borderId="0" xfId="0" applyFont="1" applyFill="1" applyBorder="1" applyAlignment="1" applyProtection="1">
      <alignment horizontal="left" vertical="center" wrapText="1"/>
      <protection locked="0"/>
    </xf>
    <xf numFmtId="0" fontId="27" fillId="26" borderId="19" xfId="0" applyFont="1" applyFill="1" applyBorder="1" applyAlignment="1" applyProtection="1">
      <alignment horizontal="left" vertical="center" wrapText="1"/>
      <protection locked="0"/>
    </xf>
    <xf numFmtId="0" fontId="27" fillId="26" borderId="13" xfId="0" applyFont="1" applyFill="1" applyBorder="1" applyAlignment="1" applyProtection="1">
      <alignment horizontal="left" vertical="center" wrapText="1"/>
      <protection locked="0"/>
    </xf>
    <xf numFmtId="0" fontId="41" fillId="26" borderId="37" xfId="0" applyFont="1" applyFill="1" applyBorder="1" applyAlignment="1" applyProtection="1">
      <alignment horizontal="left" vertical="center"/>
      <protection locked="0"/>
    </xf>
    <xf numFmtId="0" fontId="41" fillId="26" borderId="34" xfId="0" applyFont="1" applyFill="1" applyBorder="1" applyAlignment="1" applyProtection="1">
      <alignment horizontal="left" vertical="center"/>
      <protection locked="0"/>
    </xf>
    <xf numFmtId="0" fontId="41" fillId="26" borderId="35" xfId="0" applyFont="1" applyFill="1" applyBorder="1" applyAlignment="1" applyProtection="1">
      <alignment horizontal="left" vertical="center"/>
      <protection locked="0"/>
    </xf>
    <xf numFmtId="0" fontId="27" fillId="32" borderId="40" xfId="0" applyFont="1" applyFill="1" applyBorder="1" applyAlignment="1" applyProtection="1">
      <alignment horizontal="left" vertical="center" wrapText="1"/>
      <protection locked="0"/>
    </xf>
    <xf numFmtId="0" fontId="27" fillId="32" borderId="50" xfId="0" applyFont="1" applyFill="1" applyBorder="1" applyAlignment="1" applyProtection="1">
      <alignment horizontal="left" vertical="center" wrapText="1"/>
      <protection locked="0"/>
    </xf>
    <xf numFmtId="0" fontId="27" fillId="25" borderId="48" xfId="0" applyFont="1" applyFill="1" applyBorder="1" applyAlignment="1" applyProtection="1">
      <alignment vertical="center" wrapText="1"/>
      <protection locked="0"/>
    </xf>
    <xf numFmtId="0" fontId="27" fillId="25" borderId="49" xfId="0" applyFont="1" applyFill="1" applyBorder="1" applyAlignment="1" applyProtection="1">
      <alignment vertical="center" wrapText="1"/>
      <protection locked="0"/>
    </xf>
  </cellXfs>
  <cellStyles count="17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3" builtinId="8"/>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Percent" xfId="42" builtinId="5"/>
    <cellStyle name="Title" xfId="39" builtinId="15" customBuiltin="1"/>
    <cellStyle name="Total" xfId="40" builtinId="25" customBuiltin="1"/>
    <cellStyle name="Warning Text" xfId="41" builtinId="11" customBuiltin="1"/>
  </cellStyles>
  <dxfs count="1">
    <dxf>
      <font>
        <condense val="0"/>
        <extend val="0"/>
        <color indexed="9"/>
      </font>
    </dxf>
  </dxfs>
  <tableStyles count="0" defaultTableStyle="TableStyleMedium9" defaultPivotStyle="PivotStyleLight16"/>
  <colors>
    <mruColors>
      <color rgb="FFFFFFCC"/>
      <color rgb="FFEFECF4"/>
      <color rgb="FFFFFF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chartsheet" Target="chartsheets/sheet8.xml"/><Relationship Id="rId20" Type="http://schemas.openxmlformats.org/officeDocument/2006/relationships/chartsheet" Target="chartsheets/sheet19.xml"/><Relationship Id="rId21" Type="http://schemas.openxmlformats.org/officeDocument/2006/relationships/chartsheet" Target="chartsheets/sheet20.xml"/><Relationship Id="rId22" Type="http://schemas.openxmlformats.org/officeDocument/2006/relationships/chartsheet" Target="chartsheets/sheet21.xml"/><Relationship Id="rId23" Type="http://schemas.openxmlformats.org/officeDocument/2006/relationships/chartsheet" Target="chartsheets/sheet22.xml"/><Relationship Id="rId24" Type="http://schemas.openxmlformats.org/officeDocument/2006/relationships/chartsheet" Target="chartsheets/sheet23.xml"/><Relationship Id="rId25" Type="http://schemas.openxmlformats.org/officeDocument/2006/relationships/theme" Target="theme/theme1.xml"/><Relationship Id="rId26" Type="http://schemas.openxmlformats.org/officeDocument/2006/relationships/styles" Target="styles.xml"/><Relationship Id="rId27" Type="http://schemas.openxmlformats.org/officeDocument/2006/relationships/sharedStrings" Target="sharedStrings.xml"/><Relationship Id="rId28" Type="http://schemas.openxmlformats.org/officeDocument/2006/relationships/calcChain" Target="calcChain.xml"/><Relationship Id="rId10" Type="http://schemas.openxmlformats.org/officeDocument/2006/relationships/chartsheet" Target="chartsheets/sheet9.xml"/><Relationship Id="rId11" Type="http://schemas.openxmlformats.org/officeDocument/2006/relationships/chartsheet" Target="chartsheets/sheet10.xml"/><Relationship Id="rId12" Type="http://schemas.openxmlformats.org/officeDocument/2006/relationships/chartsheet" Target="chartsheets/sheet11.xml"/><Relationship Id="rId13" Type="http://schemas.openxmlformats.org/officeDocument/2006/relationships/chartsheet" Target="chartsheets/sheet12.xml"/><Relationship Id="rId14" Type="http://schemas.openxmlformats.org/officeDocument/2006/relationships/chartsheet" Target="chartsheets/sheet13.xml"/><Relationship Id="rId15" Type="http://schemas.openxmlformats.org/officeDocument/2006/relationships/chartsheet" Target="chartsheets/sheet14.xml"/><Relationship Id="rId16" Type="http://schemas.openxmlformats.org/officeDocument/2006/relationships/chartsheet" Target="chartsheets/sheet15.xml"/><Relationship Id="rId17" Type="http://schemas.openxmlformats.org/officeDocument/2006/relationships/chartsheet" Target="chartsheets/sheet16.xml"/><Relationship Id="rId18" Type="http://schemas.openxmlformats.org/officeDocument/2006/relationships/chartsheet" Target="chartsheets/sheet17.xml"/><Relationship Id="rId19" Type="http://schemas.openxmlformats.org/officeDocument/2006/relationships/chartsheet" Target="chartsheets/sheet18.xml"/><Relationship Id="rId1" Type="http://schemas.openxmlformats.org/officeDocument/2006/relationships/worksheet" Target="worksheets/sheet1.xml"/><Relationship Id="rId2" Type="http://schemas.openxmlformats.org/officeDocument/2006/relationships/chartsheet" Target="chartsheets/sheet1.xml"/><Relationship Id="rId3" Type="http://schemas.openxmlformats.org/officeDocument/2006/relationships/chartsheet" Target="chartsheets/sheet2.xml"/><Relationship Id="rId4" Type="http://schemas.openxmlformats.org/officeDocument/2006/relationships/chartsheet" Target="chartsheets/sheet3.xml"/><Relationship Id="rId5" Type="http://schemas.openxmlformats.org/officeDocument/2006/relationships/chartsheet" Target="chartsheets/sheet4.xml"/><Relationship Id="rId6" Type="http://schemas.openxmlformats.org/officeDocument/2006/relationships/chartsheet" Target="chartsheets/sheet5.xml"/><Relationship Id="rId7" Type="http://schemas.openxmlformats.org/officeDocument/2006/relationships/chartsheet" Target="chartsheets/sheet6.xml"/><Relationship Id="rId8" Type="http://schemas.openxmlformats.org/officeDocument/2006/relationships/chartsheet" Target="chartsheets/sheet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Testing: Population of Focus (T-POF)</a:t>
            </a:r>
          </a:p>
        </c:rich>
      </c:tx>
      <c:layout>
        <c:manualLayout>
          <c:xMode val="edge"/>
          <c:yMode val="edge"/>
          <c:x val="0.357380688124309"/>
          <c:y val="0.0293637846655791"/>
        </c:manualLayout>
      </c:layout>
      <c:overlay val="0"/>
    </c:title>
    <c:autoTitleDeleted val="0"/>
    <c:plotArea>
      <c:layout>
        <c:manualLayout>
          <c:layoutTarget val="inner"/>
          <c:xMode val="edge"/>
          <c:yMode val="edge"/>
          <c:x val="0.0802281512813117"/>
          <c:y val="0.127243066884176"/>
          <c:w val="0.898667389106883"/>
          <c:h val="0.738444806960306"/>
        </c:manualLayout>
      </c:layout>
      <c:lineChart>
        <c:grouping val="standard"/>
        <c:varyColors val="0"/>
        <c:ser>
          <c:idx val="0"/>
          <c:order val="0"/>
          <c:tx>
            <c:strRef>
              <c:f>Data!$B$84</c:f>
              <c:strCache>
                <c:ptCount val="1"/>
                <c:pt idx="0">
                  <c:v>1.1 Testing: Population of Focus (T-POF)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Data!$D$84:$BK$84</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20069016"/>
        <c:axId val="2119960616"/>
      </c:lineChart>
      <c:dateAx>
        <c:axId val="2120069016"/>
        <c:scaling>
          <c:orientation val="minMax"/>
        </c:scaling>
        <c:delete val="0"/>
        <c:axPos val="b"/>
        <c:title>
          <c:tx>
            <c:rich>
              <a:bodyPr/>
              <a:lstStyle/>
              <a:p>
                <a:pPr>
                  <a:defRPr/>
                </a:pPr>
                <a:r>
                  <a:rPr lang="en-US" sz="1400"/>
                  <a:t>Months</a:t>
                </a:r>
              </a:p>
            </c:rich>
          </c:tx>
          <c:layout>
            <c:manualLayout>
              <c:xMode val="edge"/>
              <c:yMode val="edge"/>
              <c:x val="0.448020717721052"/>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19960616"/>
        <c:crosses val="autoZero"/>
        <c:auto val="1"/>
        <c:lblOffset val="100"/>
        <c:baseTimeUnit val="months"/>
        <c:majorUnit val="1.0"/>
        <c:minorUnit val="1.0"/>
      </c:dateAx>
      <c:valAx>
        <c:axId val="2119960616"/>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2120069016"/>
        <c:crosses val="autoZero"/>
        <c:crossBetween val="between"/>
      </c:valAx>
      <c:spPr>
        <a:solidFill>
          <a:schemeClr val="accent1">
            <a:lumMod val="20000"/>
            <a:lumOff val="80000"/>
          </a:schemeClr>
        </a:solidFill>
      </c:spPr>
    </c:plotArea>
    <c:plotVisOnly val="1"/>
    <c:dispBlanksAs val="gap"/>
    <c:showDLblsOverMax val="0"/>
  </c:char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3.3 Proportion Achieving Virologic Control</a:t>
            </a:r>
            <a:endParaRPr lang="en-US"/>
          </a:p>
        </c:rich>
      </c:tx>
      <c:overlay val="0"/>
    </c:title>
    <c:autoTitleDeleted val="0"/>
    <c:plotArea>
      <c:layout>
        <c:manualLayout>
          <c:layoutTarget val="inner"/>
          <c:xMode val="edge"/>
          <c:yMode val="edge"/>
          <c:x val="0.0940377448370555"/>
          <c:y val="0.127243066884176"/>
          <c:w val="0.892643679771345"/>
          <c:h val="0.742794997281134"/>
        </c:manualLayout>
      </c:layout>
      <c:lineChart>
        <c:grouping val="standard"/>
        <c:varyColors val="0"/>
        <c:ser>
          <c:idx val="0"/>
          <c:order val="0"/>
          <c:tx>
            <c:strRef>
              <c:f>Data!$B$106</c:f>
              <c:strCache>
                <c:ptCount val="1"/>
                <c:pt idx="0">
                  <c:v>3.3 Proportion Achieving Virologic Control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Data!$D$106:$BK$106</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6887272"/>
        <c:axId val="-2136946152"/>
      </c:lineChart>
      <c:dateAx>
        <c:axId val="-2136887272"/>
        <c:scaling>
          <c:orientation val="minMax"/>
        </c:scaling>
        <c:delete val="0"/>
        <c:axPos val="b"/>
        <c:title>
          <c:tx>
            <c:rich>
              <a:bodyPr/>
              <a:lstStyle/>
              <a:p>
                <a:pPr>
                  <a:defRPr/>
                </a:pPr>
                <a:r>
                  <a:rPr lang="en-US" sz="1400"/>
                  <a:t>Months</a:t>
                </a:r>
              </a:p>
            </c:rich>
          </c:tx>
          <c:layout>
            <c:manualLayout>
              <c:xMode val="edge"/>
              <c:yMode val="edge"/>
              <c:x val="0.498335183129858"/>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36946152"/>
        <c:crosses val="autoZero"/>
        <c:auto val="1"/>
        <c:lblOffset val="100"/>
        <c:baseTimeUnit val="months"/>
        <c:majorUnit val="1.0"/>
        <c:minorUnit val="1.0"/>
      </c:dateAx>
      <c:valAx>
        <c:axId val="-2136946152"/>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6887272"/>
        <c:crosses val="autoZero"/>
        <c:crossBetween val="between"/>
      </c:valAx>
      <c:spPr>
        <a:solidFill>
          <a:schemeClr val="accent1">
            <a:lumMod val="20000"/>
            <a:lumOff val="80000"/>
          </a:schemeClr>
        </a:solidFill>
      </c:spPr>
    </c:plotArea>
    <c:plotVisOnly val="1"/>
    <c:dispBlanksAs val="gap"/>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1.5</a:t>
            </a:r>
            <a:r>
              <a:rPr lang="en-US" baseline="0"/>
              <a:t> </a:t>
            </a:r>
            <a:r>
              <a:rPr lang="en-US"/>
              <a:t>Proportion of Clients Offered an HIV Test,</a:t>
            </a:r>
            <a:r>
              <a:rPr lang="en-US" baseline="0"/>
              <a:t> Past </a:t>
            </a:r>
            <a:r>
              <a:rPr lang="en-US"/>
              <a:t>12 Months</a:t>
            </a:r>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Data!$B$109</c:f>
              <c:strCache>
                <c:ptCount val="1"/>
                <c:pt idx="0">
                  <c:v>1.5 Proportion of clients in offered an HIV test, past 12 months</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Data!$D$109:$BK$109</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384936"/>
        <c:axId val="-2138570728"/>
      </c:lineChart>
      <c:dateAx>
        <c:axId val="-2138384936"/>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570728"/>
        <c:crosses val="autoZero"/>
        <c:auto val="1"/>
        <c:lblOffset val="100"/>
        <c:baseTimeUnit val="months"/>
        <c:majorUnit val="1.0"/>
        <c:minorUnit val="1.0"/>
      </c:dateAx>
      <c:valAx>
        <c:axId val="-2138570728"/>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384936"/>
        <c:crosses val="autoZero"/>
        <c:crossBetween val="between"/>
      </c:valAx>
      <c:spPr>
        <a:solidFill>
          <a:schemeClr val="accent1">
            <a:lumMod val="20000"/>
            <a:lumOff val="80000"/>
          </a:schemeClr>
        </a:solidFill>
      </c:spPr>
    </c:plotArea>
    <c:plotVisOnly val="1"/>
    <c:dispBlanksAs val="gap"/>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sz="1800" b="1" i="0" u="none" strike="noStrike" baseline="0">
                <a:effectLst/>
              </a:rPr>
              <a:t>1.6 Proportion of Clients Accepting an HIV Test  </a:t>
            </a:r>
            <a:endParaRPr lang="en-US"/>
          </a:p>
        </c:rich>
      </c:tx>
      <c:overlay val="0"/>
    </c:title>
    <c:autoTitleDeleted val="0"/>
    <c:plotArea>
      <c:layout>
        <c:manualLayout>
          <c:layoutTarget val="inner"/>
          <c:xMode val="edge"/>
          <c:yMode val="edge"/>
          <c:x val="0.101025583545829"/>
          <c:y val="0.127243066884176"/>
          <c:w val="0.887875720383707"/>
          <c:h val="0.738444806960306"/>
        </c:manualLayout>
      </c:layout>
      <c:lineChart>
        <c:grouping val="standard"/>
        <c:varyColors val="0"/>
        <c:ser>
          <c:idx val="0"/>
          <c:order val="0"/>
          <c:tx>
            <c:strRef>
              <c:f>Data!$B$112</c:f>
              <c:strCache>
                <c:ptCount val="1"/>
                <c:pt idx="0">
                  <c:v>1.6 Proportion of clients accepting an HIV test  </c:v>
                </c:pt>
              </c:strCache>
            </c:strRef>
          </c:tx>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Data!$D$112:$BK$112</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9533848"/>
        <c:axId val="2119487576"/>
      </c:lineChart>
      <c:dateAx>
        <c:axId val="211953384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19487576"/>
        <c:crosses val="autoZero"/>
        <c:auto val="1"/>
        <c:lblOffset val="100"/>
        <c:baseTimeUnit val="months"/>
        <c:majorUnit val="1.0"/>
        <c:minorUnit val="1.0"/>
      </c:dateAx>
      <c:valAx>
        <c:axId val="2119487576"/>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19533848"/>
        <c:crosses val="autoZero"/>
        <c:crossBetween val="between"/>
      </c:valAx>
      <c:spPr>
        <a:solidFill>
          <a:schemeClr val="accent1">
            <a:lumMod val="20000"/>
            <a:lumOff val="80000"/>
          </a:schemeClr>
        </a:solidFill>
      </c:spPr>
    </c:plotArea>
    <c:plotVisOnly val="1"/>
    <c:dispBlanksAs val="gap"/>
    <c:showDLblsOverMax val="0"/>
  </c:chart>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1.7 Proportion Aware of their HIV-diagnosis Within 30 Days </a:t>
            </a:r>
            <a:endParaRPr lang="en-US"/>
          </a:p>
        </c:rich>
      </c:tx>
      <c:overlay val="0"/>
    </c:title>
    <c:autoTitleDeleted val="0"/>
    <c:plotArea>
      <c:layout>
        <c:manualLayout>
          <c:layoutTarget val="inner"/>
          <c:xMode val="edge"/>
          <c:yMode val="edge"/>
          <c:x val="0.103991182596837"/>
          <c:y val="0.127243066884176"/>
          <c:w val="0.884910121332697"/>
          <c:h val="0.751495377922785"/>
        </c:manualLayout>
      </c:layout>
      <c:lineChart>
        <c:grouping val="standard"/>
        <c:varyColors val="0"/>
        <c:ser>
          <c:idx val="0"/>
          <c:order val="0"/>
          <c:tx>
            <c:strRef>
              <c:f>Data!$B$115</c:f>
              <c:strCache>
                <c:ptCount val="1"/>
                <c:pt idx="0">
                  <c:v>1.7 Proportion aware of their HIV-diagnosis within 30 days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Data!$D$115:$BK$115</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167128"/>
        <c:axId val="2106623384"/>
      </c:lineChart>
      <c:dateAx>
        <c:axId val="-213816712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06623384"/>
        <c:crosses val="autoZero"/>
        <c:auto val="1"/>
        <c:lblOffset val="100"/>
        <c:baseTimeUnit val="months"/>
        <c:majorUnit val="1.0"/>
        <c:minorUnit val="1.0"/>
      </c:dateAx>
      <c:valAx>
        <c:axId val="2106623384"/>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167128"/>
        <c:crosses val="autoZero"/>
        <c:crossBetween val="between"/>
      </c:valAx>
      <c:spPr>
        <a:solidFill>
          <a:schemeClr val="accent1">
            <a:lumMod val="20000"/>
            <a:lumOff val="80000"/>
          </a:schemeClr>
        </a:solidFill>
      </c:spPr>
    </c:plotArea>
    <c:plotVisOnly val="1"/>
    <c:dispBlanksAs val="gap"/>
    <c:showDLblsOverMax val="0"/>
  </c:chart>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1.8 Rate of Positivity</a:t>
            </a:r>
            <a:endParaRPr lang="en-US"/>
          </a:p>
        </c:rich>
      </c:tx>
      <c:overlay val="0"/>
    </c:title>
    <c:autoTitleDeleted val="0"/>
    <c:plotArea>
      <c:layout>
        <c:manualLayout>
          <c:layoutTarget val="inner"/>
          <c:xMode val="edge"/>
          <c:yMode val="edge"/>
          <c:x val="0.103991182596837"/>
          <c:y val="0.127243066884176"/>
          <c:w val="0.884910121332697"/>
          <c:h val="0.751495377922785"/>
        </c:manualLayout>
      </c:layout>
      <c:lineChart>
        <c:grouping val="standard"/>
        <c:varyColors val="0"/>
        <c:ser>
          <c:idx val="0"/>
          <c:order val="0"/>
          <c:tx>
            <c:strRef>
              <c:f>Data!$B$118</c:f>
              <c:strCache>
                <c:ptCount val="1"/>
                <c:pt idx="0">
                  <c:v>1.8 Rate or Positivity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Data!$D$118:$BK$118</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397912"/>
        <c:axId val="-2138986360"/>
      </c:lineChart>
      <c:dateAx>
        <c:axId val="-2138397912"/>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986360"/>
        <c:crosses val="autoZero"/>
        <c:auto val="1"/>
        <c:lblOffset val="100"/>
        <c:baseTimeUnit val="months"/>
        <c:majorUnit val="1.0"/>
        <c:minorUnit val="1.0"/>
      </c:dateAx>
      <c:valAx>
        <c:axId val="-2138986360"/>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397912"/>
        <c:crosses val="autoZero"/>
        <c:crossBetween val="between"/>
      </c:valAx>
      <c:spPr>
        <a:solidFill>
          <a:schemeClr val="accent1">
            <a:lumMod val="20000"/>
            <a:lumOff val="80000"/>
          </a:schemeClr>
        </a:solidFill>
      </c:spPr>
    </c:plotArea>
    <c:plotVisOnly val="1"/>
    <c:dispBlanksAs val="gap"/>
    <c:showDLblsOverMax val="0"/>
  </c:chart>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1.9 Proportion Linked to Care</a:t>
            </a:r>
            <a:r>
              <a:rPr lang="en-US" sz="1800" b="1" i="0" u="none" strike="noStrike" baseline="0"/>
              <a:t> </a:t>
            </a:r>
            <a:endParaRPr lang="en-US"/>
          </a:p>
        </c:rich>
      </c:tx>
      <c:overlay val="0"/>
    </c:title>
    <c:autoTitleDeleted val="0"/>
    <c:plotArea>
      <c:layout>
        <c:manualLayout>
          <c:layoutTarget val="inner"/>
          <c:xMode val="edge"/>
          <c:yMode val="edge"/>
          <c:x val="0.103991182596837"/>
          <c:y val="0.127243066884176"/>
          <c:w val="0.884910121332697"/>
          <c:h val="0.751495377922785"/>
        </c:manualLayout>
      </c:layout>
      <c:lineChart>
        <c:grouping val="standard"/>
        <c:varyColors val="0"/>
        <c:ser>
          <c:idx val="0"/>
          <c:order val="0"/>
          <c:tx>
            <c:strRef>
              <c:f>Data!$B$121</c:f>
              <c:strCache>
                <c:ptCount val="1"/>
                <c:pt idx="0">
                  <c:v>1.9 Proportion Linked to Care</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Data!$D$121:$BK$121</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0476552"/>
        <c:axId val="-2138457848"/>
      </c:lineChart>
      <c:dateAx>
        <c:axId val="2110476552"/>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457848"/>
        <c:crosses val="autoZero"/>
        <c:auto val="1"/>
        <c:lblOffset val="100"/>
        <c:baseTimeUnit val="months"/>
        <c:majorUnit val="1.0"/>
        <c:minorUnit val="1.0"/>
      </c:dateAx>
      <c:valAx>
        <c:axId val="-2138457848"/>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10476552"/>
        <c:crosses val="autoZero"/>
        <c:crossBetween val="between"/>
      </c:valAx>
      <c:spPr>
        <a:solidFill>
          <a:schemeClr val="accent1">
            <a:lumMod val="20000"/>
            <a:lumOff val="80000"/>
          </a:schemeClr>
        </a:solidFill>
      </c:spPr>
    </c:plotArea>
    <c:plotVisOnly val="1"/>
    <c:dispBlanksAs val="gap"/>
    <c:showDLblsOverMax val="0"/>
  </c:chart>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2.4 Plasma Viral Load (pVL) Testing Frequency </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Data!$B$124</c:f>
              <c:strCache>
                <c:ptCount val="1"/>
                <c:pt idx="0">
                  <c:v>2.4 Plasma Viral Load (pVL) Testing Frequency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Data!$D$124:$BK$124</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9061960"/>
        <c:axId val="-2139056840"/>
      </c:lineChart>
      <c:dateAx>
        <c:axId val="-2139061960"/>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9056840"/>
        <c:crosses val="autoZero"/>
        <c:auto val="1"/>
        <c:lblOffset val="100"/>
        <c:baseTimeUnit val="months"/>
        <c:majorUnit val="1.0"/>
        <c:minorUnit val="1.0"/>
      </c:dateAx>
      <c:valAx>
        <c:axId val="-2139056840"/>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9061960"/>
        <c:crosses val="autoZero"/>
        <c:crossBetween val="between"/>
      </c:valAx>
      <c:spPr>
        <a:solidFill>
          <a:schemeClr val="accent1">
            <a:lumMod val="20000"/>
            <a:lumOff val="80000"/>
          </a:schemeClr>
        </a:solidFill>
      </c:spPr>
    </c:plotArea>
    <c:plotVisOnly val="1"/>
    <c:dispBlanksAs val="gap"/>
    <c:showDLblsOverMax val="0"/>
  </c:chart>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2.5 Patient Reported Confidence in Managing Health </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Data!$B$127</c:f>
              <c:strCache>
                <c:ptCount val="1"/>
                <c:pt idx="0">
                  <c:v>2.5 Patient Reported Confidence in Managing Health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Data!$D$127:$BK$127</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994088"/>
        <c:axId val="-2138988968"/>
      </c:lineChart>
      <c:dateAx>
        <c:axId val="-213899408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988968"/>
        <c:crosses val="autoZero"/>
        <c:auto val="1"/>
        <c:lblOffset val="100"/>
        <c:baseTimeUnit val="months"/>
        <c:majorUnit val="1.0"/>
        <c:minorUnit val="1.0"/>
      </c:dateAx>
      <c:valAx>
        <c:axId val="-2138988968"/>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994088"/>
        <c:crosses val="autoZero"/>
        <c:crossBetween val="between"/>
      </c:valAx>
      <c:spPr>
        <a:solidFill>
          <a:schemeClr val="accent1">
            <a:lumMod val="20000"/>
            <a:lumOff val="80000"/>
          </a:schemeClr>
        </a:solidFill>
      </c:spPr>
    </c:plotArea>
    <c:plotVisOnly val="1"/>
    <c:dispBlanksAs val="gap"/>
    <c:showDLblsOverMax val="0"/>
  </c:chart>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2.6 Pneumococcal Immunization Rate Vaccination </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Data!$B$130</c:f>
              <c:strCache>
                <c:ptCount val="1"/>
                <c:pt idx="0">
                  <c:v>2.6 Pneumococcal Immunization Rate Vaccination</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Data!$D$130:$BK$130</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0647848"/>
        <c:axId val="2110016200"/>
      </c:lineChart>
      <c:dateAx>
        <c:axId val="211064784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10016200"/>
        <c:crosses val="autoZero"/>
        <c:auto val="1"/>
        <c:lblOffset val="100"/>
        <c:baseTimeUnit val="months"/>
        <c:majorUnit val="1.0"/>
        <c:minorUnit val="1.0"/>
      </c:dateAx>
      <c:valAx>
        <c:axId val="2110016200"/>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10647848"/>
        <c:crosses val="autoZero"/>
        <c:crossBetween val="between"/>
      </c:valAx>
      <c:spPr>
        <a:solidFill>
          <a:schemeClr val="accent1">
            <a:lumMod val="20000"/>
            <a:lumOff val="80000"/>
          </a:schemeClr>
        </a:solidFill>
      </c:spPr>
    </c:plotArea>
    <c:plotVisOnly val="1"/>
    <c:dispBlanksAs val="gap"/>
    <c:showDLblsOverMax val="0"/>
  </c:chart>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2.7 Syphilis Screening Rates </a:t>
            </a:r>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Data!$B$133</c:f>
              <c:strCache>
                <c:ptCount val="1"/>
                <c:pt idx="0">
                  <c:v>2.7 Syphilis Screening Rates</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Data!$D$133:$BK$133</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06625544"/>
        <c:axId val="-2138358328"/>
      </c:lineChart>
      <c:dateAx>
        <c:axId val="2106625544"/>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358328"/>
        <c:crosses val="autoZero"/>
        <c:auto val="1"/>
        <c:lblOffset val="100"/>
        <c:baseTimeUnit val="months"/>
        <c:majorUnit val="1.0"/>
        <c:minorUnit val="1.0"/>
      </c:dateAx>
      <c:valAx>
        <c:axId val="-2138358328"/>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06625544"/>
        <c:crosses val="autoZero"/>
        <c:crossBetween val="between"/>
      </c:valAx>
      <c:spPr>
        <a:solidFill>
          <a:schemeClr val="accent1">
            <a:lumMod val="20000"/>
            <a:lumOff val="80000"/>
          </a:schemeClr>
        </a:solidFill>
      </c:spPr>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Linkage: Population of Focus (L-POF)</a:t>
            </a:r>
          </a:p>
        </c:rich>
      </c:tx>
      <c:layout>
        <c:manualLayout>
          <c:xMode val="edge"/>
          <c:yMode val="edge"/>
          <c:x val="0.357380688124309"/>
          <c:y val="0.0293637846655791"/>
        </c:manualLayout>
      </c:layout>
      <c:overlay val="0"/>
    </c:title>
    <c:autoTitleDeleted val="0"/>
    <c:plotArea>
      <c:layout>
        <c:manualLayout>
          <c:layoutTarget val="inner"/>
          <c:xMode val="edge"/>
          <c:yMode val="edge"/>
          <c:x val="0.0802281512813117"/>
          <c:y val="0.127243066884176"/>
          <c:w val="0.898667389106883"/>
          <c:h val="0.738444806960306"/>
        </c:manualLayout>
      </c:layout>
      <c:lineChart>
        <c:grouping val="standard"/>
        <c:varyColors val="0"/>
        <c:ser>
          <c:idx val="0"/>
          <c:order val="0"/>
          <c:tx>
            <c:strRef>
              <c:f>Data!$B$85</c:f>
              <c:strCache>
                <c:ptCount val="1"/>
                <c:pt idx="0">
                  <c:v>1.2 Linkage: Population of Focus (L-POF)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Data!$D$86:$BK$86</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9836696"/>
        <c:axId val="2119825144"/>
      </c:lineChart>
      <c:dateAx>
        <c:axId val="2119836696"/>
        <c:scaling>
          <c:orientation val="minMax"/>
        </c:scaling>
        <c:delete val="0"/>
        <c:axPos val="b"/>
        <c:title>
          <c:tx>
            <c:rich>
              <a:bodyPr/>
              <a:lstStyle/>
              <a:p>
                <a:pPr>
                  <a:defRPr/>
                </a:pPr>
                <a:r>
                  <a:rPr lang="en-US" sz="1400"/>
                  <a:t>Months</a:t>
                </a:r>
              </a:p>
            </c:rich>
          </c:tx>
          <c:layout>
            <c:manualLayout>
              <c:xMode val="edge"/>
              <c:yMode val="edge"/>
              <c:x val="0.448020717721052"/>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19825144"/>
        <c:crosses val="autoZero"/>
        <c:auto val="1"/>
        <c:lblOffset val="100"/>
        <c:baseTimeUnit val="months"/>
        <c:majorUnit val="1.0"/>
        <c:minorUnit val="1.0"/>
      </c:dateAx>
      <c:valAx>
        <c:axId val="2119825144"/>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2119836696"/>
        <c:crosses val="autoZero"/>
        <c:crossBetween val="between"/>
      </c:valAx>
      <c:spPr>
        <a:solidFill>
          <a:schemeClr val="accent1">
            <a:lumMod val="20000"/>
            <a:lumOff val="80000"/>
          </a:schemeClr>
        </a:solidFill>
      </c:spPr>
    </c:plotArea>
    <c:plotVisOnly val="1"/>
    <c:dispBlanksAs val="gap"/>
    <c:showDLblsOverMax val="0"/>
  </c:chart>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2.8 Mental Health Screening Rates </a:t>
            </a:r>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Data!$B$136</c:f>
              <c:strCache>
                <c:ptCount val="1"/>
                <c:pt idx="0">
                  <c:v>2.8 Mental Health Screening Rates</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Data!$D$136:$BK$136</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5640296"/>
        <c:axId val="-2137233576"/>
      </c:lineChart>
      <c:dateAx>
        <c:axId val="-2135640296"/>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7233576"/>
        <c:crosses val="autoZero"/>
        <c:auto val="1"/>
        <c:lblOffset val="100"/>
        <c:baseTimeUnit val="months"/>
        <c:majorUnit val="1.0"/>
        <c:minorUnit val="1.0"/>
      </c:dateAx>
      <c:valAx>
        <c:axId val="-2137233576"/>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5640296"/>
        <c:crosses val="autoZero"/>
        <c:crossBetween val="between"/>
      </c:valAx>
      <c:spPr>
        <a:solidFill>
          <a:schemeClr val="accent1">
            <a:lumMod val="20000"/>
            <a:lumOff val="80000"/>
          </a:schemeClr>
        </a:solidFill>
      </c:spPr>
    </c:plotArea>
    <c:plotVisOnly val="1"/>
    <c:dispBlanksAs val="gap"/>
    <c:showDLblsOverMax val="0"/>
  </c:chart>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3.4 Self-Reported Adherence to ART </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Data!$B$142</c:f>
              <c:strCache>
                <c:ptCount val="1"/>
                <c:pt idx="0">
                  <c:v>3.4 Self-reported Adherence to ART</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Data!$D$142:$BK$142</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9383208"/>
        <c:axId val="2119378824"/>
      </c:lineChart>
      <c:dateAx>
        <c:axId val="211938320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19378824"/>
        <c:crosses val="autoZero"/>
        <c:auto val="1"/>
        <c:lblOffset val="100"/>
        <c:baseTimeUnit val="months"/>
        <c:majorUnit val="1.0"/>
        <c:minorUnit val="1.0"/>
      </c:dateAx>
      <c:valAx>
        <c:axId val="2119378824"/>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19383208"/>
        <c:crosses val="autoZero"/>
        <c:crossBetween val="between"/>
      </c:valAx>
      <c:spPr>
        <a:solidFill>
          <a:schemeClr val="accent1">
            <a:lumMod val="20000"/>
            <a:lumOff val="80000"/>
          </a:schemeClr>
        </a:solidFill>
      </c:spPr>
    </c:plotArea>
    <c:plotVisOnly val="1"/>
    <c:dispBlanksAs val="gap"/>
    <c:showDLblsOverMax val="0"/>
  </c:chart>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3.5 Rate of Optimal ART Adherence </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Data!$B$145</c:f>
              <c:strCache>
                <c:ptCount val="1"/>
                <c:pt idx="0">
                  <c:v>3.5 Rate of Optimal ART Adherence</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Data!$D$145:$BK$145</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6990888"/>
        <c:axId val="-2136985272"/>
      </c:lineChart>
      <c:dateAx>
        <c:axId val="-2136990888"/>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6985272"/>
        <c:crosses val="autoZero"/>
        <c:auto val="1"/>
        <c:lblOffset val="100"/>
        <c:baseTimeUnit val="months"/>
        <c:majorUnit val="1.0"/>
        <c:minorUnit val="1.0"/>
      </c:dateAx>
      <c:valAx>
        <c:axId val="-2136985272"/>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6990888"/>
        <c:crosses val="autoZero"/>
        <c:crossBetween val="between"/>
      </c:valAx>
      <c:spPr>
        <a:solidFill>
          <a:schemeClr val="accent1">
            <a:lumMod val="20000"/>
            <a:lumOff val="80000"/>
          </a:schemeClr>
        </a:solidFill>
      </c:spPr>
    </c:plotArea>
    <c:plotVisOnly val="1"/>
    <c:dispBlanksAs val="gap"/>
    <c:showDLblsOverMax val="0"/>
  </c:chart>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TBD</a:t>
            </a:r>
            <a:endParaRPr lang="en-US"/>
          </a:p>
        </c:rich>
      </c:tx>
      <c:overlay val="0"/>
    </c:title>
    <c:autoTitleDeleted val="0"/>
    <c:plotArea>
      <c:layout>
        <c:manualLayout>
          <c:layoutTarget val="inner"/>
          <c:xMode val="edge"/>
          <c:yMode val="edge"/>
          <c:x val="0.0876803551609327"/>
          <c:y val="0.166394779771615"/>
          <c:w val="0.900110987791329"/>
          <c:h val="0.70799347471452"/>
        </c:manualLayout>
      </c:layout>
      <c:lineChart>
        <c:grouping val="standard"/>
        <c:varyColors val="0"/>
        <c:ser>
          <c:idx val="0"/>
          <c:order val="0"/>
          <c:tx>
            <c:strRef>
              <c:f>Data!$B$149</c:f>
              <c:strCache>
                <c:ptCount val="1"/>
                <c:pt idx="0">
                  <c:v>BLANK</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Data!$D$149:$BK$149</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139000"/>
        <c:axId val="-2138700808"/>
      </c:lineChart>
      <c:dateAx>
        <c:axId val="-2138139000"/>
        <c:scaling>
          <c:orientation val="minMax"/>
        </c:scaling>
        <c:delete val="0"/>
        <c:axPos val="b"/>
        <c:numFmt formatCode="[$-409]mmm\-yy;@" sourceLinked="1"/>
        <c:majorTickMark val="out"/>
        <c:minorTickMark val="none"/>
        <c:tickLblPos val="nextTo"/>
        <c:txPr>
          <a:bodyPr rot="-2700000" vert="horz"/>
          <a:lstStyle/>
          <a:p>
            <a:pPr>
              <a:defRPr/>
            </a:pPr>
            <a:endParaRPr lang="en-US"/>
          </a:p>
        </c:txPr>
        <c:crossAx val="-2138700808"/>
        <c:crosses val="autoZero"/>
        <c:auto val="1"/>
        <c:lblOffset val="100"/>
        <c:baseTimeUnit val="months"/>
        <c:majorUnit val="1.0"/>
        <c:minorUnit val="1.0"/>
      </c:dateAx>
      <c:valAx>
        <c:axId val="-2138700808"/>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139000"/>
        <c:crosses val="autoZero"/>
        <c:crossBetween val="between"/>
      </c:valAx>
      <c:spPr>
        <a:solidFill>
          <a:schemeClr val="accent1">
            <a:lumMod val="20000"/>
            <a:lumOff val="80000"/>
          </a:schemeClr>
        </a:solidFill>
      </c:spPr>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2.1 &amp; 3.1 Population of Focus</a:t>
            </a:r>
            <a:r>
              <a:rPr lang="en-US" baseline="0"/>
              <a:t> (POF)</a:t>
            </a:r>
            <a:endParaRPr lang="en-US"/>
          </a:p>
        </c:rich>
      </c:tx>
      <c:overlay val="0"/>
    </c:title>
    <c:autoTitleDeleted val="0"/>
    <c:plotArea>
      <c:layout>
        <c:manualLayout>
          <c:layoutTarget val="inner"/>
          <c:xMode val="edge"/>
          <c:yMode val="edge"/>
          <c:x val="0.0802281512813117"/>
          <c:y val="0.127243066884176"/>
          <c:w val="0.898667389106883"/>
          <c:h val="0.738444806960306"/>
        </c:manualLayout>
      </c:layout>
      <c:lineChart>
        <c:grouping val="standard"/>
        <c:varyColors val="0"/>
        <c:ser>
          <c:idx val="0"/>
          <c:order val="0"/>
          <c:tx>
            <c:strRef>
              <c:f>Data!$B$86</c:f>
              <c:strCache>
                <c:ptCount val="1"/>
                <c:pt idx="0">
                  <c:v>2.1 &amp; 3.1 Population of Focus</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Data!$D$86:$BK$86</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6270392"/>
        <c:axId val="-2136262888"/>
      </c:lineChart>
      <c:dateAx>
        <c:axId val="-2136270392"/>
        <c:scaling>
          <c:orientation val="minMax"/>
        </c:scaling>
        <c:delete val="0"/>
        <c:axPos val="b"/>
        <c:title>
          <c:tx>
            <c:rich>
              <a:bodyPr/>
              <a:lstStyle/>
              <a:p>
                <a:pPr>
                  <a:defRPr/>
                </a:pPr>
                <a:r>
                  <a:rPr lang="en-US" sz="1400"/>
                  <a:t>Months</a:t>
                </a:r>
              </a:p>
            </c:rich>
          </c:tx>
          <c:layout>
            <c:manualLayout>
              <c:xMode val="edge"/>
              <c:yMode val="edge"/>
              <c:x val="0.448020717721052"/>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36262888"/>
        <c:crosses val="autoZero"/>
        <c:auto val="1"/>
        <c:lblOffset val="100"/>
        <c:baseTimeUnit val="months"/>
        <c:majorUnit val="1.0"/>
        <c:minorUnit val="1.0"/>
      </c:dateAx>
      <c:valAx>
        <c:axId val="-2136262888"/>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2136270392"/>
        <c:crosses val="autoZero"/>
        <c:crossBetween val="between"/>
      </c:valAx>
      <c:spPr>
        <a:solidFill>
          <a:schemeClr val="accent1">
            <a:lumMod val="20000"/>
            <a:lumOff val="80000"/>
          </a:schemeClr>
        </a:solidFill>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1.3a Testing: Tests Completed </a:t>
            </a:r>
          </a:p>
        </c:rich>
      </c:tx>
      <c:layout>
        <c:manualLayout>
          <c:xMode val="edge"/>
          <c:yMode val="edge"/>
          <c:x val="0.357380688124309"/>
          <c:y val="0.0293637846655791"/>
        </c:manualLayout>
      </c:layout>
      <c:overlay val="0"/>
    </c:title>
    <c:autoTitleDeleted val="0"/>
    <c:plotArea>
      <c:layout>
        <c:manualLayout>
          <c:layoutTarget val="inner"/>
          <c:xMode val="edge"/>
          <c:yMode val="edge"/>
          <c:x val="0.0802281512813117"/>
          <c:y val="0.127243066884176"/>
          <c:w val="0.898667389106883"/>
          <c:h val="0.738444806960306"/>
        </c:manualLayout>
      </c:layout>
      <c:lineChart>
        <c:grouping val="standard"/>
        <c:varyColors val="0"/>
        <c:ser>
          <c:idx val="0"/>
          <c:order val="0"/>
          <c:tx>
            <c:strRef>
              <c:f>Data!$B$88</c:f>
              <c:strCache>
                <c:ptCount val="1"/>
                <c:pt idx="0">
                  <c:v>1.3a Testing: Tests Completed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Data!$D$88:$BK$88</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087144"/>
        <c:axId val="2110522920"/>
      </c:lineChart>
      <c:dateAx>
        <c:axId val="-2138087144"/>
        <c:scaling>
          <c:orientation val="minMax"/>
        </c:scaling>
        <c:delete val="0"/>
        <c:axPos val="b"/>
        <c:title>
          <c:tx>
            <c:rich>
              <a:bodyPr/>
              <a:lstStyle/>
              <a:p>
                <a:pPr>
                  <a:defRPr/>
                </a:pPr>
                <a:r>
                  <a:rPr lang="en-US" sz="1400"/>
                  <a:t>Months</a:t>
                </a:r>
              </a:p>
            </c:rich>
          </c:tx>
          <c:layout>
            <c:manualLayout>
              <c:xMode val="edge"/>
              <c:yMode val="edge"/>
              <c:x val="0.448020717721052"/>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10522920"/>
        <c:crosses val="autoZero"/>
        <c:auto val="1"/>
        <c:lblOffset val="100"/>
        <c:baseTimeUnit val="months"/>
        <c:majorUnit val="1.0"/>
        <c:minorUnit val="1.0"/>
      </c:dateAx>
      <c:valAx>
        <c:axId val="2110522920"/>
        <c:scaling>
          <c:orientation val="minMax"/>
        </c:scaling>
        <c:delete val="0"/>
        <c:axPos val="l"/>
        <c:majorGridlines/>
        <c:numFmt formatCode="0" sourceLinked="1"/>
        <c:majorTickMark val="out"/>
        <c:minorTickMark val="none"/>
        <c:tickLblPos val="nextTo"/>
        <c:txPr>
          <a:bodyPr rot="0" vert="horz"/>
          <a:lstStyle/>
          <a:p>
            <a:pPr>
              <a:defRPr/>
            </a:pPr>
            <a:endParaRPr lang="en-US"/>
          </a:p>
        </c:txPr>
        <c:crossAx val="-2138087144"/>
        <c:crosses val="autoZero"/>
        <c:crossBetween val="between"/>
      </c:valAx>
      <c:spPr>
        <a:solidFill>
          <a:schemeClr val="accent1">
            <a:lumMod val="20000"/>
            <a:lumOff val="80000"/>
          </a:schemeClr>
        </a:solidFill>
      </c:spPr>
    </c:plotArea>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1.3b Testing: Rate Tests Completed </a:t>
            </a:r>
            <a:endParaRPr lang="en-US"/>
          </a:p>
        </c:rich>
      </c:tx>
      <c:layout/>
      <c:overlay val="0"/>
    </c:title>
    <c:autoTitleDeleted val="0"/>
    <c:plotArea>
      <c:layout>
        <c:manualLayout>
          <c:layoutTarget val="inner"/>
          <c:xMode val="edge"/>
          <c:yMode val="edge"/>
          <c:x val="0.0940377448370555"/>
          <c:y val="0.127243066884176"/>
          <c:w val="0.892643679771345"/>
          <c:h val="0.742794997281134"/>
        </c:manualLayout>
      </c:layout>
      <c:lineChart>
        <c:grouping val="standard"/>
        <c:varyColors val="0"/>
        <c:ser>
          <c:idx val="0"/>
          <c:order val="0"/>
          <c:tx>
            <c:strRef>
              <c:f>Data!$B$89</c:f>
              <c:strCache>
                <c:ptCount val="1"/>
                <c:pt idx="0">
                  <c:v>1.3b Testing: Rate Tests Completed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Data!$D$89:$BK$89</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19845816"/>
        <c:axId val="2119796584"/>
      </c:lineChart>
      <c:dateAx>
        <c:axId val="2119845816"/>
        <c:scaling>
          <c:orientation val="minMax"/>
        </c:scaling>
        <c:delete val="0"/>
        <c:axPos val="b"/>
        <c:title>
          <c:tx>
            <c:rich>
              <a:bodyPr/>
              <a:lstStyle/>
              <a:p>
                <a:pPr>
                  <a:defRPr/>
                </a:pPr>
                <a:r>
                  <a:rPr lang="en-US" sz="1400"/>
                  <a:t>Months</a:t>
                </a:r>
              </a:p>
            </c:rich>
          </c:tx>
          <c:layout>
            <c:manualLayout>
              <c:xMode val="edge"/>
              <c:yMode val="edge"/>
              <c:x val="0.498335183129858"/>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19796584"/>
        <c:crosses val="autoZero"/>
        <c:auto val="1"/>
        <c:lblOffset val="100"/>
        <c:baseTimeUnit val="months"/>
        <c:majorUnit val="1.0"/>
        <c:minorUnit val="1.0"/>
      </c:dateAx>
      <c:valAx>
        <c:axId val="2119796584"/>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19845816"/>
        <c:crosses val="autoZero"/>
        <c:crossBetween val="between"/>
      </c:valAx>
      <c:spPr>
        <a:solidFill>
          <a:schemeClr val="accent1">
            <a:lumMod val="20000"/>
            <a:lumOff val="80000"/>
          </a:schemeClr>
        </a:solidFill>
      </c:spPr>
    </c:plotArea>
    <c:plotVisOnly val="1"/>
    <c:dispBlanksAs val="gap"/>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1.4 Proportion Linked to Care Within 30 Days </a:t>
            </a:r>
            <a:endParaRPr lang="en-US"/>
          </a:p>
        </c:rich>
      </c:tx>
      <c:layout/>
      <c:overlay val="0"/>
    </c:title>
    <c:autoTitleDeleted val="0"/>
    <c:plotArea>
      <c:layout>
        <c:manualLayout>
          <c:layoutTarget val="inner"/>
          <c:xMode val="edge"/>
          <c:yMode val="edge"/>
          <c:x val="0.0940377448370555"/>
          <c:y val="0.127243066884176"/>
          <c:w val="0.892643679771345"/>
          <c:h val="0.742794997281134"/>
        </c:manualLayout>
      </c:layout>
      <c:lineChart>
        <c:grouping val="standard"/>
        <c:varyColors val="0"/>
        <c:ser>
          <c:idx val="0"/>
          <c:order val="0"/>
          <c:tx>
            <c:strRef>
              <c:f>Data!$B$91</c:f>
              <c:strCache>
                <c:ptCount val="1"/>
                <c:pt idx="0">
                  <c:v>1.4 Proportion Linked to Care Within 30 Days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Data!$D$91:$BK$91</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9049352"/>
        <c:axId val="-2139041880"/>
      </c:lineChart>
      <c:dateAx>
        <c:axId val="-2139049352"/>
        <c:scaling>
          <c:orientation val="minMax"/>
        </c:scaling>
        <c:delete val="0"/>
        <c:axPos val="b"/>
        <c:title>
          <c:tx>
            <c:rich>
              <a:bodyPr/>
              <a:lstStyle/>
              <a:p>
                <a:pPr>
                  <a:defRPr/>
                </a:pPr>
                <a:r>
                  <a:rPr lang="en-US" sz="1400"/>
                  <a:t>Months</a:t>
                </a:r>
              </a:p>
            </c:rich>
          </c:tx>
          <c:layout>
            <c:manualLayout>
              <c:xMode val="edge"/>
              <c:yMode val="edge"/>
              <c:x val="0.498335183129858"/>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39041880"/>
        <c:crosses val="autoZero"/>
        <c:auto val="1"/>
        <c:lblOffset val="100"/>
        <c:baseTimeUnit val="months"/>
        <c:majorUnit val="1.0"/>
        <c:minorUnit val="1.0"/>
      </c:dateAx>
      <c:valAx>
        <c:axId val="-2139041880"/>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9049352"/>
        <c:crosses val="autoZero"/>
        <c:crossBetween val="between"/>
      </c:valAx>
      <c:spPr>
        <a:solidFill>
          <a:schemeClr val="accent1">
            <a:lumMod val="20000"/>
            <a:lumOff val="80000"/>
          </a:schemeClr>
        </a:solidFill>
      </c:spPr>
    </c:plotArea>
    <c:plotVisOnly val="1"/>
    <c:dispBlanksAs val="gap"/>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en-US" sz="1800" b="1" i="0" u="none" strike="noStrike" baseline="0">
                <a:effectLst/>
              </a:rPr>
              <a:t>2.2a Proportion Engaged in Care &amp; 2.2b Proportion Lost to Care </a:t>
            </a:r>
            <a:endParaRPr lang="en-US"/>
          </a:p>
        </c:rich>
      </c:tx>
      <c:layout/>
      <c:overlay val="0"/>
    </c:title>
    <c:autoTitleDeleted val="0"/>
    <c:plotArea>
      <c:layout/>
      <c:lineChart>
        <c:grouping val="standard"/>
        <c:varyColors val="0"/>
        <c:ser>
          <c:idx val="0"/>
          <c:order val="0"/>
          <c:tx>
            <c:strRef>
              <c:f>Data!$B$94</c:f>
              <c:strCache>
                <c:ptCount val="1"/>
                <c:pt idx="0">
                  <c:v>2.2a Proportion Engaged in Care</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Data!$D$94:$BK$94</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ser>
          <c:idx val="1"/>
          <c:order val="1"/>
          <c:tx>
            <c:strRef>
              <c:f>Data!$B$97</c:f>
              <c:strCache>
                <c:ptCount val="1"/>
                <c:pt idx="0">
                  <c:v>2.2b Proportion Lost to Care </c:v>
                </c:pt>
              </c:strCache>
            </c:strRef>
          </c:tx>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Data!$D$97:$BK$97</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6497496"/>
        <c:axId val="-2136073448"/>
      </c:lineChart>
      <c:dateAx>
        <c:axId val="-2136497496"/>
        <c:scaling>
          <c:orientation val="minMax"/>
        </c:scaling>
        <c:delete val="0"/>
        <c:axPos val="b"/>
        <c:numFmt formatCode="[$-409]mmm\-yy;@" sourceLinked="1"/>
        <c:majorTickMark val="none"/>
        <c:minorTickMark val="none"/>
        <c:tickLblPos val="nextTo"/>
        <c:txPr>
          <a:bodyPr rot="-2700000" vert="horz"/>
          <a:lstStyle/>
          <a:p>
            <a:pPr>
              <a:defRPr/>
            </a:pPr>
            <a:endParaRPr lang="en-US"/>
          </a:p>
        </c:txPr>
        <c:crossAx val="-2136073448"/>
        <c:crosses val="autoZero"/>
        <c:auto val="1"/>
        <c:lblOffset val="100"/>
        <c:baseTimeUnit val="months"/>
        <c:majorUnit val="1.0"/>
        <c:minorUnit val="1.0"/>
      </c:dateAx>
      <c:valAx>
        <c:axId val="-2136073448"/>
        <c:scaling>
          <c:orientation val="minMax"/>
          <c:max val="1.0"/>
        </c:scaling>
        <c:delete val="0"/>
        <c:axPos val="l"/>
        <c:majorGridlines/>
        <c:numFmt formatCode="0%" sourceLinked="1"/>
        <c:majorTickMark val="none"/>
        <c:minorTickMark val="none"/>
        <c:tickLblPos val="nextTo"/>
        <c:spPr>
          <a:ln w="9525">
            <a:noFill/>
          </a:ln>
        </c:spPr>
        <c:txPr>
          <a:bodyPr rot="0" vert="horz"/>
          <a:lstStyle/>
          <a:p>
            <a:pPr>
              <a:defRPr/>
            </a:pPr>
            <a:endParaRPr lang="en-US"/>
          </a:p>
        </c:txPr>
        <c:crossAx val="-2136497496"/>
        <c:crosses val="autoZero"/>
        <c:crossBetween val="between"/>
      </c:valAx>
      <c:spPr>
        <a:solidFill>
          <a:schemeClr val="accent1">
            <a:lumMod val="20000"/>
            <a:lumOff val="80000"/>
          </a:schemeClr>
        </a:solidFill>
      </c:spPr>
    </c:plotArea>
    <c:legend>
      <c:legendPos val="b"/>
      <c:layout/>
      <c:overlay val="0"/>
    </c:legend>
    <c:plotVisOnly val="1"/>
    <c:dispBlanksAs val="gap"/>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2.3 ART Uptake</a:t>
            </a:r>
            <a:endParaRPr lang="en-US"/>
          </a:p>
        </c:rich>
      </c:tx>
      <c:layout>
        <c:manualLayout>
          <c:xMode val="edge"/>
          <c:yMode val="edge"/>
          <c:x val="0.435805540974045"/>
          <c:y val="0.0380783284442386"/>
        </c:manualLayout>
      </c:layout>
      <c:overlay val="0"/>
    </c:title>
    <c:autoTitleDeleted val="0"/>
    <c:plotArea>
      <c:layout>
        <c:manualLayout>
          <c:layoutTarget val="inner"/>
          <c:xMode val="edge"/>
          <c:yMode val="edge"/>
          <c:x val="0.0940377448370555"/>
          <c:y val="0.127243066884176"/>
          <c:w val="0.892643679771345"/>
          <c:h val="0.742794997281134"/>
        </c:manualLayout>
      </c:layout>
      <c:lineChart>
        <c:grouping val="standard"/>
        <c:varyColors val="0"/>
        <c:ser>
          <c:idx val="0"/>
          <c:order val="0"/>
          <c:tx>
            <c:strRef>
              <c:f>Data!$B$100</c:f>
              <c:strCache>
                <c:ptCount val="1"/>
                <c:pt idx="0">
                  <c:v>2.3 ART Uptake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Data!$D$100:$BK$100</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38074248"/>
        <c:axId val="-2138066680"/>
      </c:lineChart>
      <c:dateAx>
        <c:axId val="-2138074248"/>
        <c:scaling>
          <c:orientation val="minMax"/>
        </c:scaling>
        <c:delete val="0"/>
        <c:axPos val="b"/>
        <c:title>
          <c:tx>
            <c:rich>
              <a:bodyPr/>
              <a:lstStyle/>
              <a:p>
                <a:pPr>
                  <a:defRPr/>
                </a:pPr>
                <a:r>
                  <a:rPr lang="en-US" sz="1400"/>
                  <a:t>Months</a:t>
                </a:r>
              </a:p>
            </c:rich>
          </c:tx>
          <c:layout>
            <c:manualLayout>
              <c:xMode val="edge"/>
              <c:yMode val="edge"/>
              <c:x val="0.498335183129858"/>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38066680"/>
        <c:crosses val="autoZero"/>
        <c:auto val="1"/>
        <c:lblOffset val="100"/>
        <c:baseTimeUnit val="months"/>
        <c:majorUnit val="1.0"/>
        <c:minorUnit val="1.0"/>
      </c:dateAx>
      <c:valAx>
        <c:axId val="-2138066680"/>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38074248"/>
        <c:crosses val="autoZero"/>
        <c:crossBetween val="between"/>
      </c:valAx>
      <c:spPr>
        <a:solidFill>
          <a:schemeClr val="accent1">
            <a:lumMod val="20000"/>
            <a:lumOff val="80000"/>
          </a:schemeClr>
        </a:solidFill>
      </c:spPr>
    </c:plotArea>
    <c:plotVisOnly val="1"/>
    <c:dispBlanksAs val="gap"/>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1" i="0" u="none" strike="noStrike" baseline="0">
                <a:effectLst/>
              </a:rPr>
              <a:t>3.2 Rate of Virologic Suppression</a:t>
            </a:r>
            <a:endParaRPr lang="en-US"/>
          </a:p>
        </c:rich>
      </c:tx>
      <c:overlay val="0"/>
    </c:title>
    <c:autoTitleDeleted val="0"/>
    <c:plotArea>
      <c:layout>
        <c:manualLayout>
          <c:layoutTarget val="inner"/>
          <c:xMode val="edge"/>
          <c:yMode val="edge"/>
          <c:x val="0.0940377448370555"/>
          <c:y val="0.127243066884176"/>
          <c:w val="0.892643679771345"/>
          <c:h val="0.742794997281134"/>
        </c:manualLayout>
      </c:layout>
      <c:lineChart>
        <c:grouping val="standard"/>
        <c:varyColors val="0"/>
        <c:ser>
          <c:idx val="0"/>
          <c:order val="0"/>
          <c:tx>
            <c:strRef>
              <c:f>Data!$B$103</c:f>
              <c:strCache>
                <c:ptCount val="1"/>
                <c:pt idx="0">
                  <c:v>3.2 Rate of Virologic Suppression </c:v>
                </c:pt>
              </c:strCache>
            </c:strRef>
          </c:tx>
          <c:spPr>
            <a:ln w="38100"/>
            <a:effectLst>
              <a:outerShdw blurRad="50800" dist="38100" dir="2700000" algn="tl" rotWithShape="0">
                <a:prstClr val="black">
                  <a:alpha val="40000"/>
                </a:prstClr>
              </a:outerShdw>
            </a:effectLst>
          </c:spPr>
          <c:marker>
            <c:spPr>
              <a:effectLst>
                <a:outerShdw blurRad="50800" dist="38100" dir="2700000" algn="tl" rotWithShape="0">
                  <a:prstClr val="black">
                    <a:alpha val="40000"/>
                  </a:prstClr>
                </a:outerShdw>
              </a:effectLst>
            </c:spPr>
          </c:marker>
          <c:cat>
            <c:numRef>
              <c:f>Data!$D$1:$BK$1</c:f>
              <c:numCache>
                <c:formatCode>[$-409]mmm\-yy;@</c:formatCode>
                <c:ptCount val="60"/>
                <c:pt idx="0">
                  <c:v>40513.0</c:v>
                </c:pt>
                <c:pt idx="1">
                  <c:v>40545.0</c:v>
                </c:pt>
                <c:pt idx="2">
                  <c:v>40575.0</c:v>
                </c:pt>
                <c:pt idx="3">
                  <c:v>40603.0</c:v>
                </c:pt>
                <c:pt idx="4">
                  <c:v>40634.0</c:v>
                </c:pt>
                <c:pt idx="5">
                  <c:v>40664.0</c:v>
                </c:pt>
                <c:pt idx="6">
                  <c:v>40695.0</c:v>
                </c:pt>
                <c:pt idx="7">
                  <c:v>40725.0</c:v>
                </c:pt>
                <c:pt idx="8">
                  <c:v>40756.0</c:v>
                </c:pt>
                <c:pt idx="9">
                  <c:v>40787.0</c:v>
                </c:pt>
                <c:pt idx="10">
                  <c:v>40848.0</c:v>
                </c:pt>
                <c:pt idx="11">
                  <c:v>40878.0</c:v>
                </c:pt>
                <c:pt idx="12">
                  <c:v>40909.0</c:v>
                </c:pt>
                <c:pt idx="13">
                  <c:v>40940.0</c:v>
                </c:pt>
                <c:pt idx="14">
                  <c:v>40969.0</c:v>
                </c:pt>
                <c:pt idx="15">
                  <c:v>41000.0</c:v>
                </c:pt>
                <c:pt idx="16">
                  <c:v>41030.0</c:v>
                </c:pt>
                <c:pt idx="17">
                  <c:v>41061.0</c:v>
                </c:pt>
                <c:pt idx="18">
                  <c:v>41091.0</c:v>
                </c:pt>
                <c:pt idx="19">
                  <c:v>41122.0</c:v>
                </c:pt>
                <c:pt idx="20">
                  <c:v>41153.0</c:v>
                </c:pt>
                <c:pt idx="21">
                  <c:v>41183.0</c:v>
                </c:pt>
                <c:pt idx="22">
                  <c:v>41214.0</c:v>
                </c:pt>
                <c:pt idx="23">
                  <c:v>41244.0</c:v>
                </c:pt>
                <c:pt idx="24">
                  <c:v>41275.0</c:v>
                </c:pt>
                <c:pt idx="25">
                  <c:v>41306.0</c:v>
                </c:pt>
                <c:pt idx="26">
                  <c:v>41334.0</c:v>
                </c:pt>
                <c:pt idx="27">
                  <c:v>41365.0</c:v>
                </c:pt>
                <c:pt idx="28">
                  <c:v>41395.0</c:v>
                </c:pt>
                <c:pt idx="29">
                  <c:v>41426.0</c:v>
                </c:pt>
                <c:pt idx="30">
                  <c:v>41456.0</c:v>
                </c:pt>
                <c:pt idx="31">
                  <c:v>41487.0</c:v>
                </c:pt>
                <c:pt idx="32">
                  <c:v>41518.0</c:v>
                </c:pt>
                <c:pt idx="33">
                  <c:v>41548.0</c:v>
                </c:pt>
                <c:pt idx="34">
                  <c:v>41579.0</c:v>
                </c:pt>
                <c:pt idx="35">
                  <c:v>41609.0</c:v>
                </c:pt>
                <c:pt idx="36">
                  <c:v>41640.0</c:v>
                </c:pt>
                <c:pt idx="37">
                  <c:v>41671.0</c:v>
                </c:pt>
                <c:pt idx="38">
                  <c:v>41699.0</c:v>
                </c:pt>
                <c:pt idx="39">
                  <c:v>41730.0</c:v>
                </c:pt>
                <c:pt idx="40">
                  <c:v>41760.0</c:v>
                </c:pt>
                <c:pt idx="41">
                  <c:v>41791.0</c:v>
                </c:pt>
                <c:pt idx="42">
                  <c:v>41821.0</c:v>
                </c:pt>
                <c:pt idx="43">
                  <c:v>41852.0</c:v>
                </c:pt>
                <c:pt idx="44">
                  <c:v>41883.0</c:v>
                </c:pt>
                <c:pt idx="45">
                  <c:v>41913.0</c:v>
                </c:pt>
                <c:pt idx="46">
                  <c:v>41944.0</c:v>
                </c:pt>
                <c:pt idx="47">
                  <c:v>41974.0</c:v>
                </c:pt>
                <c:pt idx="48">
                  <c:v>42005.0</c:v>
                </c:pt>
                <c:pt idx="49">
                  <c:v>42036.0</c:v>
                </c:pt>
                <c:pt idx="50">
                  <c:v>42064.0</c:v>
                </c:pt>
                <c:pt idx="51">
                  <c:v>42095.0</c:v>
                </c:pt>
                <c:pt idx="52">
                  <c:v>42125.0</c:v>
                </c:pt>
                <c:pt idx="53">
                  <c:v>42156.0</c:v>
                </c:pt>
                <c:pt idx="54">
                  <c:v>42186.0</c:v>
                </c:pt>
                <c:pt idx="55">
                  <c:v>42217.0</c:v>
                </c:pt>
                <c:pt idx="56">
                  <c:v>42248.0</c:v>
                </c:pt>
                <c:pt idx="57">
                  <c:v>42278.0</c:v>
                </c:pt>
                <c:pt idx="58">
                  <c:v>42309.0</c:v>
                </c:pt>
                <c:pt idx="59">
                  <c:v>42339.0</c:v>
                </c:pt>
              </c:numCache>
            </c:numRef>
          </c:cat>
          <c:val>
            <c:numRef>
              <c:f>Data!$D$103:$BK$103</c:f>
              <c:numCache>
                <c:formatCode>0%</c:formatCode>
                <c:ptCount val="60"/>
                <c:pt idx="0">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numCache>
            </c:numRef>
          </c:val>
          <c:smooth val="0"/>
        </c:ser>
        <c:dLbls>
          <c:showLegendKey val="0"/>
          <c:showVal val="0"/>
          <c:showCatName val="0"/>
          <c:showSerName val="0"/>
          <c:showPercent val="0"/>
          <c:showBubbleSize val="0"/>
        </c:dLbls>
        <c:marker val="1"/>
        <c:smooth val="0"/>
        <c:axId val="2107385560"/>
        <c:axId val="2110691016"/>
      </c:lineChart>
      <c:dateAx>
        <c:axId val="2107385560"/>
        <c:scaling>
          <c:orientation val="minMax"/>
        </c:scaling>
        <c:delete val="0"/>
        <c:axPos val="b"/>
        <c:title>
          <c:tx>
            <c:rich>
              <a:bodyPr/>
              <a:lstStyle/>
              <a:p>
                <a:pPr>
                  <a:defRPr/>
                </a:pPr>
                <a:r>
                  <a:rPr lang="en-US" sz="1400"/>
                  <a:t>Months</a:t>
                </a:r>
              </a:p>
            </c:rich>
          </c:tx>
          <c:layout>
            <c:manualLayout>
              <c:xMode val="edge"/>
              <c:yMode val="edge"/>
              <c:x val="0.498335183129858"/>
              <c:y val="0.949429037520395"/>
            </c:manualLayout>
          </c:layout>
          <c:overlay val="0"/>
        </c:title>
        <c:numFmt formatCode="[$-409]mmm\-yy;@" sourceLinked="1"/>
        <c:majorTickMark val="out"/>
        <c:minorTickMark val="none"/>
        <c:tickLblPos val="nextTo"/>
        <c:txPr>
          <a:bodyPr rot="-2700000" vert="horz"/>
          <a:lstStyle/>
          <a:p>
            <a:pPr>
              <a:defRPr/>
            </a:pPr>
            <a:endParaRPr lang="en-US"/>
          </a:p>
        </c:txPr>
        <c:crossAx val="2110691016"/>
        <c:crosses val="autoZero"/>
        <c:auto val="1"/>
        <c:lblOffset val="100"/>
        <c:baseTimeUnit val="months"/>
        <c:majorUnit val="1.0"/>
        <c:minorUnit val="1.0"/>
      </c:dateAx>
      <c:valAx>
        <c:axId val="2110691016"/>
        <c:scaling>
          <c:orientation val="minMax"/>
          <c:max val="1.0"/>
        </c:scaling>
        <c:delete val="0"/>
        <c:axPos val="l"/>
        <c:majorGridlines/>
        <c:numFmt formatCode="0%" sourceLinked="1"/>
        <c:majorTickMark val="out"/>
        <c:minorTickMark val="none"/>
        <c:tickLblPos val="nextTo"/>
        <c:txPr>
          <a:bodyPr rot="0" vert="horz"/>
          <a:lstStyle/>
          <a:p>
            <a:pPr>
              <a:defRPr/>
            </a:pPr>
            <a:endParaRPr lang="en-US"/>
          </a:p>
        </c:txPr>
        <c:crossAx val="2107385560"/>
        <c:crosses val="autoZero"/>
        <c:crossBetween val="between"/>
      </c:valAx>
      <c:spPr>
        <a:solidFill>
          <a:schemeClr val="accent1">
            <a:lumMod val="20000"/>
            <a:lumOff val="80000"/>
          </a:schemeClr>
        </a:solidFill>
      </c:spPr>
    </c:plotArea>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chart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chart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chart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chart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chart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codeName="Chart4">
    <tabColor theme="6" tint="-0.249977111117893"/>
  </sheetPr>
  <sheetViews>
    <sheetView workbookViewId="0"/>
  </sheetViews>
  <pageMargins left="0.75" right="0.75" top="1" bottom="1" header="0.5" footer="0.5"/>
  <pageSetup orientation="landscape"/>
  <headerFooter alignWithMargins="0"/>
  <drawing r:id="rId1"/>
</chartsheet>
</file>

<file path=xl/chartsheets/sheet10.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chartsheets/sheet11.xml><?xml version="1.0" encoding="utf-8"?>
<chartsheet xmlns="http://schemas.openxmlformats.org/spreadsheetml/2006/main" xmlns:r="http://schemas.openxmlformats.org/officeDocument/2006/relationships">
  <sheetPr codeName="Chart10">
    <tabColor theme="4" tint="-0.249977111117893"/>
  </sheetPr>
  <sheetViews>
    <sheetView workbookViewId="0"/>
  </sheetViews>
  <pageMargins left="0.75" right="0.75" top="1" bottom="1" header="0.5" footer="0.5"/>
  <pageSetup orientation="landscape"/>
  <headerFooter alignWithMargins="0"/>
  <drawing r:id="rId1"/>
</chartsheet>
</file>

<file path=xl/chartsheets/sheet12.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3.xml><?xml version="1.0" encoding="utf-8"?>
<chartsheet xmlns="http://schemas.openxmlformats.org/spreadsheetml/2006/main" xmlns:r="http://schemas.openxmlformats.org/officeDocument/2006/relationships">
  <sheetPr codeName="Chart8">
    <tabColor theme="4" tint="-0.249977111117893"/>
  </sheetPr>
  <sheetViews>
    <sheetView workbookViewId="0"/>
  </sheetViews>
  <pageMargins left="0.75" right="0.75" top="1" bottom="1" header="0.5" footer="0.5"/>
  <pageSetup orientation="landscape"/>
  <headerFooter alignWithMargins="0"/>
  <drawing r:id="rId1"/>
</chartsheet>
</file>

<file path=xl/chartsheets/sheet14.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5.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6.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7.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8.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19.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2.xml><?xml version="1.0" encoding="utf-8"?>
<chartsheet xmlns="http://schemas.openxmlformats.org/spreadsheetml/2006/main" xmlns:r="http://schemas.openxmlformats.org/officeDocument/2006/relationships">
  <sheetPr>
    <tabColor theme="6" tint="-0.249977111117893"/>
  </sheetPr>
  <sheetViews>
    <sheetView workbookViewId="0"/>
  </sheetViews>
  <pageMargins left="0.75" right="0.75" top="1" bottom="1" header="0.5" footer="0.5"/>
  <pageSetup orientation="landscape"/>
  <headerFooter alignWithMargins="0"/>
  <drawing r:id="rId1"/>
</chartsheet>
</file>

<file path=xl/chartsheets/sheet20.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21.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22.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23.xml><?xml version="1.0" encoding="utf-8"?>
<chartsheet xmlns="http://schemas.openxmlformats.org/spreadsheetml/2006/main" xmlns:r="http://schemas.openxmlformats.org/officeDocument/2006/relationships">
  <sheetPr>
    <tabColor theme="4" tint="-0.249977111117893"/>
  </sheetPr>
  <sheetViews>
    <sheetView workbookViewId="0"/>
  </sheetViews>
  <pageMargins left="0.75" right="0.75" top="1" bottom="1" header="0.5" footer="0.5"/>
  <pageSetup orientation="landscape"/>
  <headerFooter alignWithMargins="0"/>
  <drawing r:id="rId1"/>
</chartsheet>
</file>

<file path=xl/chartsheets/sheet3.xml><?xml version="1.0" encoding="utf-8"?>
<chartsheet xmlns="http://schemas.openxmlformats.org/spreadsheetml/2006/main" xmlns:r="http://schemas.openxmlformats.org/officeDocument/2006/relationships">
  <sheetPr>
    <tabColor theme="6" tint="-0.249977111117893"/>
  </sheetPr>
  <sheetViews>
    <sheetView workbookViewId="0"/>
  </sheetViews>
  <pageMargins left="0.75" right="0.75" top="1" bottom="1" header="0.5" footer="0.5"/>
  <pageSetup orientation="landscape"/>
  <headerFooter alignWithMargins="0"/>
  <drawing r:id="rId1"/>
</chartsheet>
</file>

<file path=xl/chartsheets/sheet4.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chartsheets/sheet5.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chartsheets/sheet6.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chartsheets/sheet7.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chartsheets/sheet8.xml><?xml version="1.0" encoding="utf-8"?>
<chartsheet xmlns="http://schemas.openxmlformats.org/spreadsheetml/2006/main" xmlns:r="http://schemas.openxmlformats.org/officeDocument/2006/relationships">
  <sheetPr>
    <tabColor theme="7" tint="-0.249977111117893"/>
  </sheetPr>
  <sheetViews>
    <sheetView tabSelected="1" workbookViewId="0"/>
  </sheetViews>
  <pageMargins left="0.75" right="0.75" top="1" bottom="1" header="0.5" footer="0.5"/>
  <pageSetup orientation="landscape"/>
  <headerFooter alignWithMargins="0"/>
  <drawing r:id="rId1"/>
</chartsheet>
</file>

<file path=xl/chartsheets/sheet9.xml><?xml version="1.0" encoding="utf-8"?>
<chartsheet xmlns="http://schemas.openxmlformats.org/spreadsheetml/2006/main" xmlns:r="http://schemas.openxmlformats.org/officeDocument/2006/relationships">
  <sheetPr>
    <tabColor theme="7" tint="-0.249977111117893"/>
  </sheetPr>
  <sheetViews>
    <sheetView workbookViewId="0"/>
  </sheetViews>
  <pageMargins left="0.75" right="0.75" top="1" bottom="1" header="0.5" footer="0.5"/>
  <pageSetup orientation="landscape"/>
  <headerFooter alignWithMargins="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572500" cy="58293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72500" cy="58293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72500" cy="5829300"/>
    <xdr:graphicFrame macro="">
      <xdr:nvGraphicFramePr>
        <xdr:cNvPr id="2" name="Shape"/>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72500" cy="58293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0"/>
    <pageSetUpPr fitToPage="1"/>
  </sheetPr>
  <dimension ref="A1:BK151"/>
  <sheetViews>
    <sheetView showGridLines="0" zoomScaleSheetLayoutView="75" workbookViewId="0">
      <pane xSplit="3" ySplit="1" topLeftCell="F2" activePane="bottomRight" state="frozen"/>
      <selection pane="topRight" activeCell="D1" sqref="D1"/>
      <selection pane="bottomLeft" activeCell="A2" sqref="A2"/>
      <selection pane="bottomRight" activeCell="BK8" sqref="F7:BK8"/>
    </sheetView>
  </sheetViews>
  <sheetFormatPr baseColWidth="10" defaultColWidth="9.1640625" defaultRowHeight="12" x14ac:dyDescent="0"/>
  <cols>
    <col min="1" max="1" width="4" style="16" customWidth="1"/>
    <col min="2" max="2" width="14.5" style="16" customWidth="1"/>
    <col min="3" max="3" width="65" style="16" customWidth="1"/>
    <col min="4" max="63" width="9.1640625" style="16" customWidth="1"/>
    <col min="64" max="16384" width="9.1640625" style="16"/>
  </cols>
  <sheetData>
    <row r="1" spans="1:63" s="15" customFormat="1" ht="44.25" customHeight="1" thickBot="1">
      <c r="A1" s="13"/>
      <c r="B1" s="108" t="s">
        <v>0</v>
      </c>
      <c r="C1" s="108"/>
      <c r="D1" s="14">
        <v>40513</v>
      </c>
      <c r="E1" s="14">
        <v>40545</v>
      </c>
      <c r="F1" s="14">
        <v>40575</v>
      </c>
      <c r="G1" s="14">
        <v>40603</v>
      </c>
      <c r="H1" s="14">
        <v>40634</v>
      </c>
      <c r="I1" s="14">
        <v>40664</v>
      </c>
      <c r="J1" s="14">
        <v>40695</v>
      </c>
      <c r="K1" s="14">
        <v>40725</v>
      </c>
      <c r="L1" s="14">
        <v>40756</v>
      </c>
      <c r="M1" s="14">
        <v>40787</v>
      </c>
      <c r="N1" s="14">
        <v>40848</v>
      </c>
      <c r="O1" s="14">
        <v>40878</v>
      </c>
      <c r="P1" s="14">
        <v>40909</v>
      </c>
      <c r="Q1" s="14">
        <v>40940</v>
      </c>
      <c r="R1" s="14">
        <v>40969</v>
      </c>
      <c r="S1" s="14">
        <v>41000</v>
      </c>
      <c r="T1" s="14">
        <v>41030</v>
      </c>
      <c r="U1" s="14">
        <v>41061</v>
      </c>
      <c r="V1" s="14">
        <v>41091</v>
      </c>
      <c r="W1" s="14">
        <v>41122</v>
      </c>
      <c r="X1" s="14">
        <v>41153</v>
      </c>
      <c r="Y1" s="14">
        <v>41183</v>
      </c>
      <c r="Z1" s="14">
        <v>41214</v>
      </c>
      <c r="AA1" s="14">
        <v>41244</v>
      </c>
      <c r="AB1" s="14">
        <v>41275</v>
      </c>
      <c r="AC1" s="14">
        <v>41306</v>
      </c>
      <c r="AD1" s="14">
        <v>41334</v>
      </c>
      <c r="AE1" s="14">
        <v>41365</v>
      </c>
      <c r="AF1" s="14">
        <v>41395</v>
      </c>
      <c r="AG1" s="14">
        <v>41426</v>
      </c>
      <c r="AH1" s="14">
        <v>41456</v>
      </c>
      <c r="AI1" s="14">
        <v>41487</v>
      </c>
      <c r="AJ1" s="14">
        <v>41518</v>
      </c>
      <c r="AK1" s="14">
        <v>41548</v>
      </c>
      <c r="AL1" s="14">
        <v>41579</v>
      </c>
      <c r="AM1" s="14">
        <v>41609</v>
      </c>
      <c r="AN1" s="14">
        <v>41640</v>
      </c>
      <c r="AO1" s="14">
        <v>41671</v>
      </c>
      <c r="AP1" s="14">
        <v>41699</v>
      </c>
      <c r="AQ1" s="14">
        <v>41730</v>
      </c>
      <c r="AR1" s="14">
        <v>41760</v>
      </c>
      <c r="AS1" s="14">
        <v>41791</v>
      </c>
      <c r="AT1" s="14">
        <v>41821</v>
      </c>
      <c r="AU1" s="14">
        <v>41852</v>
      </c>
      <c r="AV1" s="14">
        <v>41883</v>
      </c>
      <c r="AW1" s="14">
        <v>41913</v>
      </c>
      <c r="AX1" s="14">
        <v>41944</v>
      </c>
      <c r="AY1" s="14">
        <v>41974</v>
      </c>
      <c r="AZ1" s="14">
        <v>42005</v>
      </c>
      <c r="BA1" s="14">
        <v>42036</v>
      </c>
      <c r="BB1" s="14">
        <v>42064</v>
      </c>
      <c r="BC1" s="14">
        <v>42095</v>
      </c>
      <c r="BD1" s="14">
        <v>42125</v>
      </c>
      <c r="BE1" s="14">
        <v>42156</v>
      </c>
      <c r="BF1" s="14">
        <v>42186</v>
      </c>
      <c r="BG1" s="14">
        <v>42217</v>
      </c>
      <c r="BH1" s="14">
        <v>42248</v>
      </c>
      <c r="BI1" s="14">
        <v>42278</v>
      </c>
      <c r="BJ1" s="14">
        <v>42309</v>
      </c>
      <c r="BK1" s="14">
        <v>42339</v>
      </c>
    </row>
    <row r="2" spans="1:63" ht="27" customHeight="1"/>
    <row r="3" spans="1:63" ht="15.75" customHeight="1">
      <c r="B3" s="114" t="s">
        <v>95</v>
      </c>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row>
    <row r="4" spans="1:63" ht="15.75" customHeight="1">
      <c r="B4" s="114"/>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row>
    <row r="5" spans="1:63" ht="15.75" customHeight="1">
      <c r="B5" s="114"/>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row>
    <row r="6" spans="1:63" ht="20.25" customHeight="1"/>
    <row r="7" spans="1:63" ht="39" customHeight="1"/>
    <row r="8" spans="1:63" ht="30" customHeight="1">
      <c r="B8" s="17" t="s">
        <v>6</v>
      </c>
    </row>
    <row r="9" spans="1:63" ht="11.25" customHeight="1" thickBot="1"/>
    <row r="10" spans="1:63" ht="52" customHeight="1" thickBot="1">
      <c r="B10" s="118" t="s">
        <v>30</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20"/>
    </row>
    <row r="11" spans="1:63" ht="28" customHeight="1" thickBot="1">
      <c r="B11" s="112" t="s">
        <v>26</v>
      </c>
      <c r="C11" s="113"/>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6"/>
    </row>
    <row r="12" spans="1:63" ht="33" customHeight="1" thickTop="1" thickBot="1">
      <c r="A12" s="18"/>
      <c r="B12" s="116" t="s">
        <v>94</v>
      </c>
      <c r="C12" s="117"/>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4"/>
    </row>
    <row r="13" spans="1:63" ht="32" customHeight="1" thickBot="1">
      <c r="B13" s="69" t="s">
        <v>27</v>
      </c>
      <c r="C13" s="70"/>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8"/>
    </row>
    <row r="14" spans="1:63" ht="49" customHeight="1" thickTop="1" thickBot="1">
      <c r="B14" s="71" t="s">
        <v>33</v>
      </c>
      <c r="C14" s="72"/>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4"/>
    </row>
    <row r="15" spans="1:63" ht="30" customHeight="1" thickBot="1">
      <c r="B15" s="112" t="s">
        <v>34</v>
      </c>
      <c r="C15" s="113"/>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6"/>
    </row>
    <row r="16" spans="1:63" ht="50.25" customHeight="1" thickTop="1" thickBot="1">
      <c r="B16" s="30" t="s">
        <v>36</v>
      </c>
      <c r="C16" s="30" t="s">
        <v>28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4"/>
    </row>
    <row r="17" spans="2:63" ht="50.25" customHeight="1" thickTop="1" thickBot="1">
      <c r="B17" s="31" t="s">
        <v>35</v>
      </c>
      <c r="C17" s="31" t="s">
        <v>2</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6"/>
    </row>
    <row r="18" spans="2:63" ht="30" customHeight="1" thickBot="1">
      <c r="B18" s="19"/>
      <c r="C18" s="19"/>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2:63" ht="50.25" customHeight="1" thickBot="1">
      <c r="B19" s="102" t="s">
        <v>29</v>
      </c>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4"/>
    </row>
    <row r="20" spans="2:63" ht="38" customHeight="1" thickBot="1">
      <c r="B20" s="73" t="s">
        <v>31</v>
      </c>
      <c r="C20" s="74"/>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40"/>
    </row>
    <row r="21" spans="2:63" ht="30" customHeight="1" thickTop="1" thickBot="1">
      <c r="B21" s="75" t="s">
        <v>32</v>
      </c>
      <c r="C21" s="76"/>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8"/>
    </row>
    <row r="22" spans="2:63" ht="33" customHeight="1" thickBot="1">
      <c r="B22" s="73" t="s">
        <v>44</v>
      </c>
      <c r="C22" s="74"/>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40"/>
    </row>
    <row r="23" spans="2:63" ht="32" customHeight="1" thickTop="1" thickBot="1">
      <c r="B23" s="75" t="s">
        <v>3</v>
      </c>
      <c r="C23" s="7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8"/>
    </row>
    <row r="24" spans="2:63" ht="31" customHeight="1" thickBot="1">
      <c r="B24" s="41"/>
      <c r="C24" s="42"/>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4"/>
    </row>
    <row r="25" spans="2:63" ht="32" customHeight="1" thickBot="1">
      <c r="B25" s="89" t="s">
        <v>37</v>
      </c>
      <c r="C25" s="90"/>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9"/>
    </row>
    <row r="26" spans="2:63" ht="42" customHeight="1" thickTop="1">
      <c r="B26" s="46" t="s">
        <v>38</v>
      </c>
      <c r="C26" s="47" t="s">
        <v>98</v>
      </c>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row>
    <row r="27" spans="2:63" ht="32" customHeight="1" thickBot="1">
      <c r="B27" s="89" t="s">
        <v>39</v>
      </c>
      <c r="C27" s="90"/>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40"/>
    </row>
    <row r="28" spans="2:63" ht="32" customHeight="1" thickTop="1" thickBot="1">
      <c r="B28" s="75" t="s">
        <v>7</v>
      </c>
      <c r="C28" s="7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8"/>
    </row>
    <row r="29" spans="2:63" ht="40" customHeight="1" thickBot="1">
      <c r="B29" s="41"/>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4"/>
    </row>
    <row r="30" spans="2:63" ht="25" customHeight="1" thickBot="1">
      <c r="B30" s="89" t="s">
        <v>43</v>
      </c>
      <c r="C30" s="90"/>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40"/>
    </row>
    <row r="31" spans="2:63" ht="57" customHeight="1" thickTop="1" thickBot="1">
      <c r="B31" s="75" t="s">
        <v>21</v>
      </c>
      <c r="C31" s="76"/>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8"/>
    </row>
    <row r="32" spans="2:63" ht="25" customHeight="1" thickTop="1" thickBot="1">
      <c r="B32" s="75" t="s">
        <v>7</v>
      </c>
      <c r="C32" s="76"/>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8"/>
    </row>
    <row r="33" spans="2:63" ht="32" customHeight="1" thickBot="1">
      <c r="B33" s="89" t="s">
        <v>42</v>
      </c>
      <c r="C33" s="90"/>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40"/>
    </row>
    <row r="34" spans="2:63" ht="50.25" customHeight="1" thickTop="1" thickBot="1">
      <c r="B34" s="75" t="s">
        <v>22</v>
      </c>
      <c r="C34" s="76"/>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8"/>
    </row>
    <row r="35" spans="2:63" ht="35" customHeight="1" thickBot="1">
      <c r="B35" s="41"/>
      <c r="C35" s="42"/>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4"/>
    </row>
    <row r="36" spans="2:63" ht="50.25" customHeight="1" thickBot="1">
      <c r="B36" s="105" t="s">
        <v>93</v>
      </c>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106"/>
      <c r="AV36" s="106"/>
      <c r="AW36" s="106"/>
      <c r="AX36" s="106"/>
      <c r="AY36" s="106"/>
      <c r="AZ36" s="106"/>
      <c r="BA36" s="106"/>
      <c r="BB36" s="106"/>
      <c r="BC36" s="106"/>
      <c r="BD36" s="106"/>
      <c r="BE36" s="106"/>
      <c r="BF36" s="106"/>
      <c r="BG36" s="106"/>
      <c r="BH36" s="106"/>
      <c r="BI36" s="106"/>
      <c r="BJ36" s="106"/>
      <c r="BK36" s="107"/>
    </row>
    <row r="37" spans="2:63" ht="26" thickBot="1">
      <c r="B37" s="98" t="s">
        <v>96</v>
      </c>
      <c r="C37" s="99"/>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1"/>
    </row>
    <row r="38" spans="2:63" ht="28" customHeight="1" thickTop="1" thickBot="1">
      <c r="B38" s="96" t="s">
        <v>46</v>
      </c>
      <c r="C38" s="9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8"/>
    </row>
    <row r="39" spans="2:63" ht="26" thickBot="1">
      <c r="B39" s="94" t="s">
        <v>48</v>
      </c>
      <c r="C39" s="95"/>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1"/>
    </row>
    <row r="40" spans="2:63" ht="26" customHeight="1" thickTop="1" thickBot="1">
      <c r="B40" s="96" t="s">
        <v>5</v>
      </c>
      <c r="C40" s="9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8"/>
    </row>
    <row r="41" spans="2:63" ht="29" customHeight="1" thickTop="1" thickBot="1">
      <c r="B41" s="96" t="s">
        <v>47</v>
      </c>
      <c r="C41" s="9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8"/>
    </row>
    <row r="42" spans="2:63" ht="26" thickBot="1">
      <c r="B42" s="94" t="s">
        <v>49</v>
      </c>
      <c r="C42" s="95"/>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1"/>
    </row>
    <row r="43" spans="2:63" ht="32" customHeight="1" thickTop="1" thickBot="1">
      <c r="B43" s="96" t="s">
        <v>4</v>
      </c>
      <c r="C43" s="97"/>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1"/>
    </row>
    <row r="44" spans="2:63" ht="26" thickBot="1">
      <c r="B44" s="94" t="s">
        <v>50</v>
      </c>
      <c r="C44" s="95"/>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1"/>
    </row>
    <row r="45" spans="2:63" ht="27" customHeight="1" thickTop="1">
      <c r="B45" s="87" t="s">
        <v>51</v>
      </c>
      <c r="C45" s="88"/>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4"/>
    </row>
    <row r="46" spans="2:63" ht="27" customHeight="1" thickBot="1">
      <c r="B46" s="83" t="s">
        <v>52</v>
      </c>
      <c r="C46" s="84"/>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8"/>
    </row>
    <row r="47" spans="2:63" ht="26" thickBot="1">
      <c r="B47" s="94" t="s">
        <v>45</v>
      </c>
      <c r="C47" s="95"/>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1"/>
    </row>
    <row r="48" spans="2:63" ht="47" customHeight="1" thickTop="1" thickBot="1">
      <c r="B48" s="96" t="s">
        <v>97</v>
      </c>
      <c r="C48" s="97"/>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1"/>
    </row>
    <row r="49" spans="2:63" ht="35" customHeight="1" thickBot="1">
      <c r="B49" s="41"/>
      <c r="C49" s="42"/>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c r="BD49" s="43"/>
      <c r="BE49" s="43"/>
      <c r="BF49" s="43"/>
      <c r="BG49" s="43"/>
      <c r="BH49" s="43"/>
      <c r="BI49" s="43"/>
      <c r="BJ49" s="43"/>
      <c r="BK49" s="44"/>
    </row>
    <row r="50" spans="2:63" ht="41" customHeight="1" thickBot="1">
      <c r="B50" s="85" t="s">
        <v>85</v>
      </c>
      <c r="C50" s="86"/>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1"/>
    </row>
    <row r="51" spans="2:63" ht="43" customHeight="1" thickTop="1" thickBot="1">
      <c r="B51" s="96" t="s">
        <v>8</v>
      </c>
      <c r="C51" s="97"/>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1"/>
    </row>
    <row r="52" spans="2:63" ht="40" customHeight="1" thickBot="1">
      <c r="B52" s="85" t="s">
        <v>56</v>
      </c>
      <c r="C52" s="86"/>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1"/>
    </row>
    <row r="53" spans="2:63" ht="26" customHeight="1" thickTop="1">
      <c r="B53" s="87" t="s">
        <v>9</v>
      </c>
      <c r="C53" s="88"/>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4"/>
    </row>
    <row r="54" spans="2:63" ht="31" customHeight="1" thickBot="1">
      <c r="B54" s="83" t="s">
        <v>10</v>
      </c>
      <c r="C54" s="84"/>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8"/>
    </row>
    <row r="55" spans="2:63" ht="40" customHeight="1" thickBot="1">
      <c r="B55" s="85" t="s">
        <v>55</v>
      </c>
      <c r="C55" s="86"/>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1"/>
    </row>
    <row r="56" spans="2:63" ht="29" customHeight="1" thickTop="1" thickBot="1">
      <c r="B56" s="96" t="s">
        <v>11</v>
      </c>
      <c r="C56" s="97"/>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1"/>
    </row>
    <row r="57" spans="2:63" ht="33" customHeight="1" thickBot="1">
      <c r="B57" s="85" t="s">
        <v>54</v>
      </c>
      <c r="C57" s="86"/>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1"/>
    </row>
    <row r="58" spans="2:63" ht="35" customHeight="1" thickTop="1" thickBot="1">
      <c r="B58" s="96" t="s">
        <v>12</v>
      </c>
      <c r="C58" s="97"/>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1"/>
    </row>
    <row r="59" spans="2:63" ht="33" customHeight="1" thickBot="1">
      <c r="B59" s="85" t="s">
        <v>53</v>
      </c>
      <c r="C59" s="86"/>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1"/>
    </row>
    <row r="60" spans="2:63" ht="51" customHeight="1" thickTop="1" thickBot="1">
      <c r="B60" s="96" t="s">
        <v>13</v>
      </c>
      <c r="C60" s="97"/>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1"/>
    </row>
    <row r="61" spans="2:63" ht="39" customHeight="1" thickBot="1">
      <c r="B61" s="59" t="s">
        <v>99</v>
      </c>
      <c r="C61" s="6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1"/>
    </row>
    <row r="62" spans="2:63" ht="16" thickTop="1">
      <c r="B62" s="87" t="s">
        <v>19</v>
      </c>
      <c r="C62" s="88"/>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4"/>
    </row>
    <row r="63" spans="2:63" ht="15">
      <c r="B63" s="81" t="s">
        <v>18</v>
      </c>
      <c r="C63" s="82"/>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2"/>
    </row>
    <row r="64" spans="2:63" ht="15">
      <c r="B64" s="81" t="s">
        <v>17</v>
      </c>
      <c r="C64" s="82"/>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2"/>
    </row>
    <row r="65" spans="2:63" ht="15">
      <c r="B65" s="81" t="s">
        <v>16</v>
      </c>
      <c r="C65" s="82"/>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2"/>
    </row>
    <row r="66" spans="2:63" ht="15">
      <c r="B66" s="81" t="s">
        <v>15</v>
      </c>
      <c r="C66" s="82"/>
      <c r="D66" s="61"/>
      <c r="E66" s="61"/>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2"/>
    </row>
    <row r="67" spans="2:63" ht="16" thickBot="1">
      <c r="B67" s="83" t="s">
        <v>20</v>
      </c>
      <c r="C67" s="84"/>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8"/>
    </row>
    <row r="68" spans="2:63" ht="35" customHeight="1" thickBot="1">
      <c r="B68" s="41"/>
      <c r="C68" s="42"/>
      <c r="D68" s="43"/>
      <c r="E68" s="43"/>
      <c r="F68" s="43"/>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4"/>
    </row>
    <row r="69" spans="2:63" ht="38" customHeight="1" thickBot="1">
      <c r="B69" s="85" t="s">
        <v>40</v>
      </c>
      <c r="C69" s="86"/>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1"/>
    </row>
    <row r="70" spans="2:63" ht="27" customHeight="1" thickTop="1">
      <c r="B70" s="87" t="s">
        <v>78</v>
      </c>
      <c r="C70" s="88"/>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4"/>
    </row>
    <row r="71" spans="2:63" ht="36" customHeight="1" thickBot="1">
      <c r="B71" s="83" t="s">
        <v>23</v>
      </c>
      <c r="C71" s="84"/>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c r="BK71" s="58"/>
    </row>
    <row r="72" spans="2:63" ht="32" customHeight="1" thickBot="1">
      <c r="B72" s="85" t="s">
        <v>57</v>
      </c>
      <c r="C72" s="86"/>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1"/>
    </row>
    <row r="73" spans="2:63" ht="32" customHeight="1" thickTop="1">
      <c r="B73" s="87" t="s">
        <v>24</v>
      </c>
      <c r="C73" s="88"/>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4"/>
    </row>
    <row r="74" spans="2:63" ht="34" customHeight="1" thickBot="1">
      <c r="B74" s="83" t="s">
        <v>25</v>
      </c>
      <c r="C74" s="84"/>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8"/>
    </row>
    <row r="75" spans="2:63" ht="33" customHeight="1" thickBot="1">
      <c r="B75" s="73" t="s">
        <v>58</v>
      </c>
      <c r="C75" s="74"/>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c r="BC75" s="39"/>
      <c r="BD75" s="39"/>
      <c r="BE75" s="39"/>
      <c r="BF75" s="39"/>
      <c r="BG75" s="39"/>
      <c r="BH75" s="39"/>
      <c r="BI75" s="39"/>
      <c r="BJ75" s="39"/>
      <c r="BK75" s="40"/>
    </row>
    <row r="76" spans="2:63" ht="32" customHeight="1" thickTop="1">
      <c r="B76" s="92"/>
      <c r="C76" s="93"/>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6"/>
    </row>
    <row r="77" spans="2:63" s="22" customFormat="1" ht="33" customHeight="1" thickBot="1">
      <c r="B77" s="121"/>
      <c r="C77" s="12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4"/>
    </row>
    <row r="78" spans="2:63" s="22" customFormat="1" ht="18.75" customHeight="1">
      <c r="B78" s="21"/>
      <c r="C78" s="21"/>
    </row>
    <row r="79" spans="2:63" ht="18.75" customHeight="1">
      <c r="B79" s="23"/>
      <c r="C79" s="23"/>
    </row>
    <row r="80" spans="2:63" s="25" customFormat="1" ht="18.75" customHeight="1">
      <c r="B80" s="24"/>
      <c r="C80" s="24"/>
    </row>
    <row r="81" spans="2:63" s="25" customFormat="1" ht="1.5" customHeight="1" thickBot="1">
      <c r="B81" s="26"/>
      <c r="C81" s="26"/>
    </row>
    <row r="82" spans="2:63" s="25" customFormat="1" ht="50.25" customHeight="1" thickBot="1">
      <c r="B82" s="110" t="s">
        <v>1</v>
      </c>
      <c r="C82" s="111"/>
      <c r="D82" s="27">
        <v>41640</v>
      </c>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v>41671</v>
      </c>
      <c r="AP82" s="27">
        <v>41699</v>
      </c>
      <c r="AQ82" s="27">
        <v>41730</v>
      </c>
      <c r="AR82" s="27">
        <v>41760</v>
      </c>
      <c r="AS82" s="27">
        <v>41791</v>
      </c>
      <c r="AT82" s="27">
        <v>41821</v>
      </c>
      <c r="AU82" s="27">
        <v>41852</v>
      </c>
      <c r="AV82" s="27">
        <v>41883</v>
      </c>
      <c r="AW82" s="27">
        <v>41913</v>
      </c>
      <c r="AX82" s="27">
        <v>41944</v>
      </c>
      <c r="AY82" s="27">
        <v>41974</v>
      </c>
      <c r="AZ82" s="27">
        <v>42005</v>
      </c>
      <c r="BA82" s="27">
        <v>42036</v>
      </c>
      <c r="BB82" s="27">
        <v>42064</v>
      </c>
      <c r="BC82" s="27">
        <v>42095</v>
      </c>
      <c r="BD82" s="27">
        <v>42125</v>
      </c>
      <c r="BE82" s="27">
        <v>42156</v>
      </c>
      <c r="BF82" s="27">
        <v>42186</v>
      </c>
      <c r="BG82" s="27">
        <v>42217</v>
      </c>
      <c r="BH82" s="27">
        <v>42248</v>
      </c>
      <c r="BI82" s="27">
        <v>42278</v>
      </c>
      <c r="BJ82" s="27">
        <v>42309</v>
      </c>
      <c r="BK82" s="28">
        <v>42339</v>
      </c>
    </row>
    <row r="83" spans="2:63" s="25" customFormat="1" ht="6.75" customHeight="1">
      <c r="B83" s="29"/>
    </row>
    <row r="84" spans="2:63" s="25" customFormat="1" ht="37.5" customHeight="1">
      <c r="B84" s="109" t="s">
        <v>59</v>
      </c>
      <c r="C84" s="109"/>
      <c r="D84" s="1" t="e">
        <f t="shared" ref="D84:BK84" si="0">IF(D12&lt;&gt;"",D12,#N/A)</f>
        <v>#N/A</v>
      </c>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t="e">
        <f t="shared" si="0"/>
        <v>#N/A</v>
      </c>
      <c r="AP84" s="1" t="e">
        <f t="shared" si="0"/>
        <v>#N/A</v>
      </c>
      <c r="AQ84" s="1" t="e">
        <f t="shared" si="0"/>
        <v>#N/A</v>
      </c>
      <c r="AR84" s="1" t="e">
        <f t="shared" si="0"/>
        <v>#N/A</v>
      </c>
      <c r="AS84" s="1" t="e">
        <f t="shared" si="0"/>
        <v>#N/A</v>
      </c>
      <c r="AT84" s="1" t="e">
        <f t="shared" si="0"/>
        <v>#N/A</v>
      </c>
      <c r="AU84" s="1" t="e">
        <f t="shared" si="0"/>
        <v>#N/A</v>
      </c>
      <c r="AV84" s="1" t="e">
        <f t="shared" si="0"/>
        <v>#N/A</v>
      </c>
      <c r="AW84" s="1" t="e">
        <f t="shared" si="0"/>
        <v>#N/A</v>
      </c>
      <c r="AX84" s="1" t="e">
        <f t="shared" si="0"/>
        <v>#N/A</v>
      </c>
      <c r="AY84" s="1" t="e">
        <f t="shared" si="0"/>
        <v>#N/A</v>
      </c>
      <c r="AZ84" s="1" t="e">
        <f t="shared" si="0"/>
        <v>#N/A</v>
      </c>
      <c r="BA84" s="1" t="e">
        <f t="shared" si="0"/>
        <v>#N/A</v>
      </c>
      <c r="BB84" s="1" t="e">
        <f t="shared" si="0"/>
        <v>#N/A</v>
      </c>
      <c r="BC84" s="1" t="e">
        <f t="shared" si="0"/>
        <v>#N/A</v>
      </c>
      <c r="BD84" s="1" t="e">
        <f t="shared" si="0"/>
        <v>#N/A</v>
      </c>
      <c r="BE84" s="1" t="e">
        <f t="shared" si="0"/>
        <v>#N/A</v>
      </c>
      <c r="BF84" s="1" t="e">
        <f t="shared" si="0"/>
        <v>#N/A</v>
      </c>
      <c r="BG84" s="1" t="e">
        <f t="shared" si="0"/>
        <v>#N/A</v>
      </c>
      <c r="BH84" s="1" t="e">
        <f t="shared" si="0"/>
        <v>#N/A</v>
      </c>
      <c r="BI84" s="1" t="e">
        <f t="shared" si="0"/>
        <v>#N/A</v>
      </c>
      <c r="BJ84" s="1" t="e">
        <f t="shared" si="0"/>
        <v>#N/A</v>
      </c>
      <c r="BK84" s="1" t="e">
        <f t="shared" si="0"/>
        <v>#N/A</v>
      </c>
    </row>
    <row r="85" spans="2:63" s="25" customFormat="1" ht="37.5" customHeight="1">
      <c r="B85" s="109" t="s">
        <v>60</v>
      </c>
      <c r="C85" s="109"/>
      <c r="D85" s="1" t="e">
        <f t="shared" ref="D85:BK85" si="1">IF(D14&lt;&gt;"",D14,#N/A)</f>
        <v>#N/A</v>
      </c>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t="e">
        <f t="shared" si="1"/>
        <v>#N/A</v>
      </c>
      <c r="AP85" s="1" t="e">
        <f t="shared" si="1"/>
        <v>#N/A</v>
      </c>
      <c r="AQ85" s="1" t="e">
        <f t="shared" si="1"/>
        <v>#N/A</v>
      </c>
      <c r="AR85" s="1" t="e">
        <f t="shared" si="1"/>
        <v>#N/A</v>
      </c>
      <c r="AS85" s="1" t="e">
        <f t="shared" si="1"/>
        <v>#N/A</v>
      </c>
      <c r="AT85" s="1" t="e">
        <f t="shared" si="1"/>
        <v>#N/A</v>
      </c>
      <c r="AU85" s="1" t="e">
        <f t="shared" si="1"/>
        <v>#N/A</v>
      </c>
      <c r="AV85" s="1" t="e">
        <f t="shared" si="1"/>
        <v>#N/A</v>
      </c>
      <c r="AW85" s="1" t="e">
        <f t="shared" si="1"/>
        <v>#N/A</v>
      </c>
      <c r="AX85" s="1" t="e">
        <f t="shared" si="1"/>
        <v>#N/A</v>
      </c>
      <c r="AY85" s="1" t="e">
        <f t="shared" si="1"/>
        <v>#N/A</v>
      </c>
      <c r="AZ85" s="1" t="e">
        <f t="shared" si="1"/>
        <v>#N/A</v>
      </c>
      <c r="BA85" s="1" t="e">
        <f t="shared" si="1"/>
        <v>#N/A</v>
      </c>
      <c r="BB85" s="1" t="e">
        <f t="shared" si="1"/>
        <v>#N/A</v>
      </c>
      <c r="BC85" s="1" t="e">
        <f t="shared" si="1"/>
        <v>#N/A</v>
      </c>
      <c r="BD85" s="1" t="e">
        <f t="shared" si="1"/>
        <v>#N/A</v>
      </c>
      <c r="BE85" s="1" t="e">
        <f t="shared" si="1"/>
        <v>#N/A</v>
      </c>
      <c r="BF85" s="1" t="e">
        <f t="shared" si="1"/>
        <v>#N/A</v>
      </c>
      <c r="BG85" s="1" t="e">
        <f t="shared" si="1"/>
        <v>#N/A</v>
      </c>
      <c r="BH85" s="1" t="e">
        <f t="shared" si="1"/>
        <v>#N/A</v>
      </c>
      <c r="BI85" s="1" t="e">
        <f t="shared" si="1"/>
        <v>#N/A</v>
      </c>
      <c r="BJ85" s="1" t="e">
        <f t="shared" si="1"/>
        <v>#N/A</v>
      </c>
      <c r="BK85" s="1" t="e">
        <f t="shared" si="1"/>
        <v>#N/A</v>
      </c>
    </row>
    <row r="86" spans="2:63" s="25" customFormat="1" ht="42" customHeight="1">
      <c r="B86" s="109" t="s">
        <v>61</v>
      </c>
      <c r="C86" s="109"/>
      <c r="D86" s="1" t="e">
        <f t="shared" ref="D86:BK86" si="2">IF(D16&lt;&gt;"",D16-D17,#N/A)</f>
        <v>#N/A</v>
      </c>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t="e">
        <f t="shared" si="2"/>
        <v>#N/A</v>
      </c>
      <c r="AP86" s="1" t="e">
        <f t="shared" si="2"/>
        <v>#N/A</v>
      </c>
      <c r="AQ86" s="1" t="e">
        <f t="shared" si="2"/>
        <v>#N/A</v>
      </c>
      <c r="AR86" s="1" t="e">
        <f t="shared" si="2"/>
        <v>#N/A</v>
      </c>
      <c r="AS86" s="1" t="e">
        <f t="shared" si="2"/>
        <v>#N/A</v>
      </c>
      <c r="AT86" s="1" t="e">
        <f t="shared" si="2"/>
        <v>#N/A</v>
      </c>
      <c r="AU86" s="1" t="e">
        <f t="shared" si="2"/>
        <v>#N/A</v>
      </c>
      <c r="AV86" s="1" t="e">
        <f t="shared" si="2"/>
        <v>#N/A</v>
      </c>
      <c r="AW86" s="1" t="e">
        <f t="shared" si="2"/>
        <v>#N/A</v>
      </c>
      <c r="AX86" s="1" t="e">
        <f t="shared" si="2"/>
        <v>#N/A</v>
      </c>
      <c r="AY86" s="1" t="e">
        <f t="shared" si="2"/>
        <v>#N/A</v>
      </c>
      <c r="AZ86" s="1" t="e">
        <f t="shared" si="2"/>
        <v>#N/A</v>
      </c>
      <c r="BA86" s="1" t="e">
        <f t="shared" si="2"/>
        <v>#N/A</v>
      </c>
      <c r="BB86" s="1" t="e">
        <f t="shared" si="2"/>
        <v>#N/A</v>
      </c>
      <c r="BC86" s="1" t="e">
        <f t="shared" si="2"/>
        <v>#N/A</v>
      </c>
      <c r="BD86" s="1" t="e">
        <f t="shared" si="2"/>
        <v>#N/A</v>
      </c>
      <c r="BE86" s="1" t="e">
        <f t="shared" si="2"/>
        <v>#N/A</v>
      </c>
      <c r="BF86" s="1" t="e">
        <f t="shared" si="2"/>
        <v>#N/A</v>
      </c>
      <c r="BG86" s="1" t="e">
        <f t="shared" si="2"/>
        <v>#N/A</v>
      </c>
      <c r="BH86" s="1" t="e">
        <f t="shared" si="2"/>
        <v>#N/A</v>
      </c>
      <c r="BI86" s="1" t="e">
        <f t="shared" si="2"/>
        <v>#N/A</v>
      </c>
      <c r="BJ86" s="1" t="e">
        <f t="shared" si="2"/>
        <v>#N/A</v>
      </c>
      <c r="BK86" s="1" t="e">
        <f t="shared" si="2"/>
        <v>#N/A</v>
      </c>
    </row>
    <row r="87" spans="2:63" s="25" customFormat="1" ht="35" customHeight="1"/>
    <row r="88" spans="2:63" s="25" customFormat="1" ht="35" customHeight="1">
      <c r="B88" s="91" t="s">
        <v>62</v>
      </c>
      <c r="C88" s="91"/>
      <c r="D88" s="1" t="e">
        <f t="shared" ref="D88:BK88" si="3">IF(D21&lt;&gt;"",D21,#N/A)</f>
        <v>#N/A</v>
      </c>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t="e">
        <f t="shared" si="3"/>
        <v>#N/A</v>
      </c>
      <c r="AP88" s="1" t="e">
        <f t="shared" si="3"/>
        <v>#N/A</v>
      </c>
      <c r="AQ88" s="1" t="e">
        <f t="shared" si="3"/>
        <v>#N/A</v>
      </c>
      <c r="AR88" s="1" t="e">
        <f t="shared" si="3"/>
        <v>#N/A</v>
      </c>
      <c r="AS88" s="1" t="e">
        <f t="shared" si="3"/>
        <v>#N/A</v>
      </c>
      <c r="AT88" s="1" t="e">
        <f t="shared" si="3"/>
        <v>#N/A</v>
      </c>
      <c r="AU88" s="1" t="e">
        <f t="shared" si="3"/>
        <v>#N/A</v>
      </c>
      <c r="AV88" s="1" t="e">
        <f t="shared" si="3"/>
        <v>#N/A</v>
      </c>
      <c r="AW88" s="1" t="e">
        <f t="shared" si="3"/>
        <v>#N/A</v>
      </c>
      <c r="AX88" s="1" t="e">
        <f t="shared" si="3"/>
        <v>#N/A</v>
      </c>
      <c r="AY88" s="1" t="e">
        <f t="shared" si="3"/>
        <v>#N/A</v>
      </c>
      <c r="AZ88" s="1" t="e">
        <f t="shared" si="3"/>
        <v>#N/A</v>
      </c>
      <c r="BA88" s="1" t="e">
        <f t="shared" si="3"/>
        <v>#N/A</v>
      </c>
      <c r="BB88" s="1" t="e">
        <f t="shared" si="3"/>
        <v>#N/A</v>
      </c>
      <c r="BC88" s="1" t="e">
        <f t="shared" si="3"/>
        <v>#N/A</v>
      </c>
      <c r="BD88" s="1" t="e">
        <f t="shared" si="3"/>
        <v>#N/A</v>
      </c>
      <c r="BE88" s="1" t="e">
        <f t="shared" si="3"/>
        <v>#N/A</v>
      </c>
      <c r="BF88" s="1" t="e">
        <f t="shared" si="3"/>
        <v>#N/A</v>
      </c>
      <c r="BG88" s="1" t="e">
        <f t="shared" si="3"/>
        <v>#N/A</v>
      </c>
      <c r="BH88" s="1" t="e">
        <f t="shared" si="3"/>
        <v>#N/A</v>
      </c>
      <c r="BI88" s="1" t="e">
        <f t="shared" si="3"/>
        <v>#N/A</v>
      </c>
      <c r="BJ88" s="1" t="e">
        <f t="shared" si="3"/>
        <v>#N/A</v>
      </c>
      <c r="BK88" s="1" t="e">
        <f t="shared" si="3"/>
        <v>#N/A</v>
      </c>
    </row>
    <row r="89" spans="2:63" s="25" customFormat="1" ht="32" customHeight="1">
      <c r="B89" s="91" t="s">
        <v>63</v>
      </c>
      <c r="C89" s="91"/>
      <c r="D89" s="9" t="e">
        <f t="shared" ref="D89:BK89" si="4">IF(D21&lt;&gt;"",D21/D12,#N/A)</f>
        <v>#N/A</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t="e">
        <f t="shared" si="4"/>
        <v>#N/A</v>
      </c>
      <c r="AP89" s="9" t="e">
        <f t="shared" si="4"/>
        <v>#N/A</v>
      </c>
      <c r="AQ89" s="9" t="e">
        <f t="shared" si="4"/>
        <v>#N/A</v>
      </c>
      <c r="AR89" s="9" t="e">
        <f t="shared" si="4"/>
        <v>#N/A</v>
      </c>
      <c r="AS89" s="9" t="e">
        <f t="shared" si="4"/>
        <v>#N/A</v>
      </c>
      <c r="AT89" s="9" t="e">
        <f t="shared" si="4"/>
        <v>#N/A</v>
      </c>
      <c r="AU89" s="9" t="e">
        <f t="shared" si="4"/>
        <v>#N/A</v>
      </c>
      <c r="AV89" s="9" t="e">
        <f t="shared" si="4"/>
        <v>#N/A</v>
      </c>
      <c r="AW89" s="9" t="e">
        <f t="shared" si="4"/>
        <v>#N/A</v>
      </c>
      <c r="AX89" s="9" t="e">
        <f t="shared" si="4"/>
        <v>#N/A</v>
      </c>
      <c r="AY89" s="9" t="e">
        <f t="shared" si="4"/>
        <v>#N/A</v>
      </c>
      <c r="AZ89" s="9" t="e">
        <f t="shared" si="4"/>
        <v>#N/A</v>
      </c>
      <c r="BA89" s="9" t="e">
        <f t="shared" si="4"/>
        <v>#N/A</v>
      </c>
      <c r="BB89" s="9" t="e">
        <f t="shared" si="4"/>
        <v>#N/A</v>
      </c>
      <c r="BC89" s="9" t="e">
        <f t="shared" si="4"/>
        <v>#N/A</v>
      </c>
      <c r="BD89" s="9" t="e">
        <f t="shared" si="4"/>
        <v>#N/A</v>
      </c>
      <c r="BE89" s="9" t="e">
        <f t="shared" si="4"/>
        <v>#N/A</v>
      </c>
      <c r="BF89" s="9" t="e">
        <f t="shared" si="4"/>
        <v>#N/A</v>
      </c>
      <c r="BG89" s="9" t="e">
        <f t="shared" si="4"/>
        <v>#N/A</v>
      </c>
      <c r="BH89" s="9" t="e">
        <f t="shared" si="4"/>
        <v>#N/A</v>
      </c>
      <c r="BI89" s="9" t="e">
        <f t="shared" si="4"/>
        <v>#N/A</v>
      </c>
      <c r="BJ89" s="9" t="e">
        <f t="shared" si="4"/>
        <v>#N/A</v>
      </c>
      <c r="BK89" s="9" t="e">
        <f t="shared" si="4"/>
        <v>#N/A</v>
      </c>
    </row>
    <row r="90" spans="2:63" s="25" customFormat="1" ht="27" customHeight="1">
      <c r="B90" s="123" t="s">
        <v>91</v>
      </c>
      <c r="C90" s="124"/>
      <c r="D90" s="32"/>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32"/>
      <c r="AP90" s="32"/>
      <c r="AQ90" s="32"/>
      <c r="AR90" s="32"/>
      <c r="AS90" s="32"/>
      <c r="AT90" s="32"/>
      <c r="AU90" s="32"/>
      <c r="AV90" s="32"/>
      <c r="AW90" s="32"/>
      <c r="AX90" s="32"/>
      <c r="AY90" s="32"/>
      <c r="AZ90" s="32"/>
      <c r="BA90" s="32"/>
      <c r="BB90" s="32"/>
      <c r="BC90" s="32"/>
      <c r="BD90" s="32"/>
      <c r="BE90" s="32"/>
      <c r="BF90" s="32"/>
      <c r="BG90" s="32"/>
      <c r="BH90" s="32"/>
      <c r="BI90" s="32"/>
      <c r="BJ90" s="32"/>
      <c r="BK90" s="32"/>
    </row>
    <row r="91" spans="2:63" s="25" customFormat="1" ht="31" customHeight="1">
      <c r="B91" s="91" t="s">
        <v>100</v>
      </c>
      <c r="C91" s="91"/>
      <c r="D91" s="9" t="e">
        <f t="shared" ref="D91:BK91" si="5">IF(D23&lt;&gt;"",D23/D14,#N/A)</f>
        <v>#N/A</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t="e">
        <f t="shared" si="5"/>
        <v>#N/A</v>
      </c>
      <c r="AP91" s="9" t="e">
        <f t="shared" si="5"/>
        <v>#N/A</v>
      </c>
      <c r="AQ91" s="9" t="e">
        <f t="shared" si="5"/>
        <v>#N/A</v>
      </c>
      <c r="AR91" s="9" t="e">
        <f t="shared" si="5"/>
        <v>#N/A</v>
      </c>
      <c r="AS91" s="9" t="e">
        <f t="shared" si="5"/>
        <v>#N/A</v>
      </c>
      <c r="AT91" s="9" t="e">
        <f t="shared" si="5"/>
        <v>#N/A</v>
      </c>
      <c r="AU91" s="9" t="e">
        <f t="shared" si="5"/>
        <v>#N/A</v>
      </c>
      <c r="AV91" s="9" t="e">
        <f t="shared" si="5"/>
        <v>#N/A</v>
      </c>
      <c r="AW91" s="9" t="e">
        <f t="shared" si="5"/>
        <v>#N/A</v>
      </c>
      <c r="AX91" s="9" t="e">
        <f t="shared" si="5"/>
        <v>#N/A</v>
      </c>
      <c r="AY91" s="9" t="e">
        <f t="shared" si="5"/>
        <v>#N/A</v>
      </c>
      <c r="AZ91" s="9" t="e">
        <f t="shared" si="5"/>
        <v>#N/A</v>
      </c>
      <c r="BA91" s="9" t="e">
        <f t="shared" si="5"/>
        <v>#N/A</v>
      </c>
      <c r="BB91" s="9" t="e">
        <f t="shared" si="5"/>
        <v>#N/A</v>
      </c>
      <c r="BC91" s="9" t="e">
        <f t="shared" si="5"/>
        <v>#N/A</v>
      </c>
      <c r="BD91" s="9" t="e">
        <f t="shared" si="5"/>
        <v>#N/A</v>
      </c>
      <c r="BE91" s="9" t="e">
        <f t="shared" si="5"/>
        <v>#N/A</v>
      </c>
      <c r="BF91" s="9" t="e">
        <f t="shared" si="5"/>
        <v>#N/A</v>
      </c>
      <c r="BG91" s="9" t="e">
        <f t="shared" si="5"/>
        <v>#N/A</v>
      </c>
      <c r="BH91" s="9" t="e">
        <f t="shared" si="5"/>
        <v>#N/A</v>
      </c>
      <c r="BI91" s="9" t="e">
        <f t="shared" si="5"/>
        <v>#N/A</v>
      </c>
      <c r="BJ91" s="9" t="e">
        <f t="shared" si="5"/>
        <v>#N/A</v>
      </c>
      <c r="BK91" s="9" t="e">
        <f t="shared" si="5"/>
        <v>#N/A</v>
      </c>
    </row>
    <row r="92" spans="2:63" s="25" customFormat="1" ht="23" customHeight="1">
      <c r="B92" s="79" t="s">
        <v>101</v>
      </c>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2:63" s="25" customFormat="1" ht="6.75" customHeight="1"/>
    <row r="94" spans="2:63" s="25" customFormat="1" ht="34" customHeight="1">
      <c r="B94" s="91" t="s">
        <v>66</v>
      </c>
      <c r="C94" s="91"/>
      <c r="D94" s="9" t="e">
        <f t="shared" ref="D94:BK94" si="6">IF(D26&lt;&gt;"",(((D16-D17)-D26)/(D16-D17)),#N/A)</f>
        <v>#N/A</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t="e">
        <f t="shared" si="6"/>
        <v>#N/A</v>
      </c>
      <c r="AP94" s="9" t="e">
        <f t="shared" si="6"/>
        <v>#N/A</v>
      </c>
      <c r="AQ94" s="9" t="e">
        <f t="shared" si="6"/>
        <v>#N/A</v>
      </c>
      <c r="AR94" s="9" t="e">
        <f t="shared" si="6"/>
        <v>#N/A</v>
      </c>
      <c r="AS94" s="9" t="e">
        <f t="shared" si="6"/>
        <v>#N/A</v>
      </c>
      <c r="AT94" s="9" t="e">
        <f t="shared" si="6"/>
        <v>#N/A</v>
      </c>
      <c r="AU94" s="9" t="e">
        <f t="shared" si="6"/>
        <v>#N/A</v>
      </c>
      <c r="AV94" s="9" t="e">
        <f t="shared" si="6"/>
        <v>#N/A</v>
      </c>
      <c r="AW94" s="9" t="e">
        <f t="shared" si="6"/>
        <v>#N/A</v>
      </c>
      <c r="AX94" s="9" t="e">
        <f t="shared" si="6"/>
        <v>#N/A</v>
      </c>
      <c r="AY94" s="9" t="e">
        <f t="shared" si="6"/>
        <v>#N/A</v>
      </c>
      <c r="AZ94" s="9" t="e">
        <f t="shared" si="6"/>
        <v>#N/A</v>
      </c>
      <c r="BA94" s="9" t="e">
        <f t="shared" si="6"/>
        <v>#N/A</v>
      </c>
      <c r="BB94" s="9" t="e">
        <f t="shared" si="6"/>
        <v>#N/A</v>
      </c>
      <c r="BC94" s="9" t="e">
        <f t="shared" si="6"/>
        <v>#N/A</v>
      </c>
      <c r="BD94" s="9" t="e">
        <f t="shared" si="6"/>
        <v>#N/A</v>
      </c>
      <c r="BE94" s="9" t="e">
        <f t="shared" si="6"/>
        <v>#N/A</v>
      </c>
      <c r="BF94" s="9" t="e">
        <f t="shared" si="6"/>
        <v>#N/A</v>
      </c>
      <c r="BG94" s="9" t="e">
        <f t="shared" si="6"/>
        <v>#N/A</v>
      </c>
      <c r="BH94" s="9" t="e">
        <f t="shared" si="6"/>
        <v>#N/A</v>
      </c>
      <c r="BI94" s="9" t="e">
        <f t="shared" si="6"/>
        <v>#N/A</v>
      </c>
      <c r="BJ94" s="9" t="e">
        <f t="shared" si="6"/>
        <v>#N/A</v>
      </c>
      <c r="BK94" s="9" t="e">
        <f t="shared" si="6"/>
        <v>#N/A</v>
      </c>
    </row>
    <row r="95" spans="2:63" s="25" customFormat="1" ht="22.5" customHeight="1">
      <c r="B95" s="100" t="s">
        <v>64</v>
      </c>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c r="BE95" s="101"/>
      <c r="BF95" s="101"/>
      <c r="BG95" s="101"/>
      <c r="BH95" s="101"/>
      <c r="BI95" s="101"/>
      <c r="BJ95" s="101"/>
      <c r="BK95" s="101"/>
    </row>
    <row r="96" spans="2:63" s="25" customFormat="1" ht="6" customHeight="1"/>
    <row r="97" spans="2:63" s="25" customFormat="1" ht="37" customHeight="1">
      <c r="B97" s="91" t="s">
        <v>65</v>
      </c>
      <c r="C97" s="91"/>
      <c r="D97" s="9" t="e">
        <f t="shared" ref="D97:BK97" si="7">IF(D26&lt;&gt;"",(D26/(D16-D17)),#N/A)</f>
        <v>#N/A</v>
      </c>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t="e">
        <f t="shared" si="7"/>
        <v>#N/A</v>
      </c>
      <c r="AP97" s="9" t="e">
        <f t="shared" si="7"/>
        <v>#N/A</v>
      </c>
      <c r="AQ97" s="9" t="e">
        <f t="shared" si="7"/>
        <v>#N/A</v>
      </c>
      <c r="AR97" s="9" t="e">
        <f t="shared" si="7"/>
        <v>#N/A</v>
      </c>
      <c r="AS97" s="9" t="e">
        <f t="shared" si="7"/>
        <v>#N/A</v>
      </c>
      <c r="AT97" s="9" t="e">
        <f t="shared" si="7"/>
        <v>#N/A</v>
      </c>
      <c r="AU97" s="9" t="e">
        <f t="shared" si="7"/>
        <v>#N/A</v>
      </c>
      <c r="AV97" s="9" t="e">
        <f t="shared" si="7"/>
        <v>#N/A</v>
      </c>
      <c r="AW97" s="9" t="e">
        <f t="shared" si="7"/>
        <v>#N/A</v>
      </c>
      <c r="AX97" s="9" t="e">
        <f t="shared" si="7"/>
        <v>#N/A</v>
      </c>
      <c r="AY97" s="9" t="e">
        <f t="shared" si="7"/>
        <v>#N/A</v>
      </c>
      <c r="AZ97" s="9" t="e">
        <f t="shared" si="7"/>
        <v>#N/A</v>
      </c>
      <c r="BA97" s="9" t="e">
        <f t="shared" si="7"/>
        <v>#N/A</v>
      </c>
      <c r="BB97" s="9" t="e">
        <f t="shared" si="7"/>
        <v>#N/A</v>
      </c>
      <c r="BC97" s="9" t="e">
        <f t="shared" si="7"/>
        <v>#N/A</v>
      </c>
      <c r="BD97" s="9" t="e">
        <f t="shared" si="7"/>
        <v>#N/A</v>
      </c>
      <c r="BE97" s="9" t="e">
        <f t="shared" si="7"/>
        <v>#N/A</v>
      </c>
      <c r="BF97" s="9" t="e">
        <f t="shared" si="7"/>
        <v>#N/A</v>
      </c>
      <c r="BG97" s="9" t="e">
        <f t="shared" si="7"/>
        <v>#N/A</v>
      </c>
      <c r="BH97" s="9" t="e">
        <f t="shared" si="7"/>
        <v>#N/A</v>
      </c>
      <c r="BI97" s="9" t="e">
        <f t="shared" si="7"/>
        <v>#N/A</v>
      </c>
      <c r="BJ97" s="9" t="e">
        <f t="shared" si="7"/>
        <v>#N/A</v>
      </c>
      <c r="BK97" s="9" t="e">
        <f t="shared" si="7"/>
        <v>#N/A</v>
      </c>
    </row>
    <row r="98" spans="2:63" s="25" customFormat="1" ht="22.5" customHeight="1">
      <c r="B98" s="100" t="s">
        <v>102</v>
      </c>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1"/>
      <c r="AV98" s="101"/>
      <c r="AW98" s="101"/>
      <c r="AX98" s="101"/>
      <c r="AY98" s="101"/>
      <c r="AZ98" s="101"/>
      <c r="BA98" s="101"/>
      <c r="BB98" s="101"/>
      <c r="BC98" s="101"/>
      <c r="BD98" s="101"/>
      <c r="BE98" s="101"/>
      <c r="BF98" s="101"/>
      <c r="BG98" s="101"/>
      <c r="BH98" s="101"/>
      <c r="BI98" s="101"/>
      <c r="BJ98" s="101"/>
      <c r="BK98" s="101"/>
    </row>
    <row r="99" spans="2:63" s="25" customFormat="1" ht="6" customHeight="1"/>
    <row r="100" spans="2:63" s="25" customFormat="1" ht="42" customHeight="1">
      <c r="B100" s="91" t="s">
        <v>39</v>
      </c>
      <c r="C100" s="91"/>
      <c r="D100" s="9" t="e">
        <f t="shared" ref="D100:BK100" si="8">IF(D28&lt;&gt;"",(D28/(D16-D17)),#N/A)</f>
        <v>#N/A</v>
      </c>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t="e">
        <f t="shared" si="8"/>
        <v>#N/A</v>
      </c>
      <c r="AP100" s="9" t="e">
        <f t="shared" si="8"/>
        <v>#N/A</v>
      </c>
      <c r="AQ100" s="9" t="e">
        <f t="shared" si="8"/>
        <v>#N/A</v>
      </c>
      <c r="AR100" s="9" t="e">
        <f t="shared" si="8"/>
        <v>#N/A</v>
      </c>
      <c r="AS100" s="9" t="e">
        <f t="shared" si="8"/>
        <v>#N/A</v>
      </c>
      <c r="AT100" s="9" t="e">
        <f t="shared" si="8"/>
        <v>#N/A</v>
      </c>
      <c r="AU100" s="9" t="e">
        <f t="shared" si="8"/>
        <v>#N/A</v>
      </c>
      <c r="AV100" s="9" t="e">
        <f t="shared" si="8"/>
        <v>#N/A</v>
      </c>
      <c r="AW100" s="9" t="e">
        <f t="shared" si="8"/>
        <v>#N/A</v>
      </c>
      <c r="AX100" s="9" t="e">
        <f t="shared" si="8"/>
        <v>#N/A</v>
      </c>
      <c r="AY100" s="9" t="e">
        <f t="shared" si="8"/>
        <v>#N/A</v>
      </c>
      <c r="AZ100" s="9" t="e">
        <f t="shared" si="8"/>
        <v>#N/A</v>
      </c>
      <c r="BA100" s="9" t="e">
        <f t="shared" si="8"/>
        <v>#N/A</v>
      </c>
      <c r="BB100" s="9" t="e">
        <f t="shared" si="8"/>
        <v>#N/A</v>
      </c>
      <c r="BC100" s="9" t="e">
        <f t="shared" si="8"/>
        <v>#N/A</v>
      </c>
      <c r="BD100" s="9" t="e">
        <f t="shared" si="8"/>
        <v>#N/A</v>
      </c>
      <c r="BE100" s="9" t="e">
        <f t="shared" si="8"/>
        <v>#N/A</v>
      </c>
      <c r="BF100" s="9" t="e">
        <f t="shared" si="8"/>
        <v>#N/A</v>
      </c>
      <c r="BG100" s="9" t="e">
        <f t="shared" si="8"/>
        <v>#N/A</v>
      </c>
      <c r="BH100" s="9" t="e">
        <f t="shared" si="8"/>
        <v>#N/A</v>
      </c>
      <c r="BI100" s="9" t="e">
        <f t="shared" si="8"/>
        <v>#N/A</v>
      </c>
      <c r="BJ100" s="9" t="e">
        <f t="shared" si="8"/>
        <v>#N/A</v>
      </c>
      <c r="BK100" s="9" t="e">
        <f t="shared" si="8"/>
        <v>#N/A</v>
      </c>
    </row>
    <row r="101" spans="2:63" s="25" customFormat="1" ht="22.5" customHeight="1">
      <c r="B101" s="79" t="s">
        <v>67</v>
      </c>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2:63" s="25" customFormat="1" ht="6" customHeight="1"/>
    <row r="103" spans="2:63" s="25" customFormat="1" ht="42" customHeight="1">
      <c r="B103" s="91" t="s">
        <v>41</v>
      </c>
      <c r="C103" s="91"/>
      <c r="D103" s="9" t="e">
        <f t="shared" ref="D103:BK103" si="9">IF(D31&lt;&gt;"",D31/D32,#N/A)</f>
        <v>#N/A</v>
      </c>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t="e">
        <f t="shared" si="9"/>
        <v>#N/A</v>
      </c>
      <c r="AP103" s="9" t="e">
        <f t="shared" si="9"/>
        <v>#N/A</v>
      </c>
      <c r="AQ103" s="9" t="e">
        <f t="shared" si="9"/>
        <v>#N/A</v>
      </c>
      <c r="AR103" s="9" t="e">
        <f t="shared" si="9"/>
        <v>#N/A</v>
      </c>
      <c r="AS103" s="9" t="e">
        <f t="shared" si="9"/>
        <v>#N/A</v>
      </c>
      <c r="AT103" s="9" t="e">
        <f t="shared" si="9"/>
        <v>#N/A</v>
      </c>
      <c r="AU103" s="9" t="e">
        <f t="shared" si="9"/>
        <v>#N/A</v>
      </c>
      <c r="AV103" s="9" t="e">
        <f t="shared" si="9"/>
        <v>#N/A</v>
      </c>
      <c r="AW103" s="9" t="e">
        <f t="shared" si="9"/>
        <v>#N/A</v>
      </c>
      <c r="AX103" s="9" t="e">
        <f t="shared" si="9"/>
        <v>#N/A</v>
      </c>
      <c r="AY103" s="9" t="e">
        <f t="shared" si="9"/>
        <v>#N/A</v>
      </c>
      <c r="AZ103" s="9" t="e">
        <f t="shared" si="9"/>
        <v>#N/A</v>
      </c>
      <c r="BA103" s="9" t="e">
        <f t="shared" si="9"/>
        <v>#N/A</v>
      </c>
      <c r="BB103" s="9" t="e">
        <f t="shared" si="9"/>
        <v>#N/A</v>
      </c>
      <c r="BC103" s="9" t="e">
        <f t="shared" si="9"/>
        <v>#N/A</v>
      </c>
      <c r="BD103" s="9" t="e">
        <f t="shared" si="9"/>
        <v>#N/A</v>
      </c>
      <c r="BE103" s="9" t="e">
        <f t="shared" si="9"/>
        <v>#N/A</v>
      </c>
      <c r="BF103" s="9" t="e">
        <f t="shared" si="9"/>
        <v>#N/A</v>
      </c>
      <c r="BG103" s="9" t="e">
        <f t="shared" si="9"/>
        <v>#N/A</v>
      </c>
      <c r="BH103" s="9" t="e">
        <f t="shared" si="9"/>
        <v>#N/A</v>
      </c>
      <c r="BI103" s="9" t="e">
        <f t="shared" si="9"/>
        <v>#N/A</v>
      </c>
      <c r="BJ103" s="9" t="e">
        <f t="shared" si="9"/>
        <v>#N/A</v>
      </c>
      <c r="BK103" s="9" t="e">
        <f t="shared" si="9"/>
        <v>#N/A</v>
      </c>
    </row>
    <row r="104" spans="2:63" s="25" customFormat="1" ht="22.5" customHeight="1">
      <c r="B104" s="53" t="s">
        <v>68</v>
      </c>
      <c r="C104" s="52"/>
      <c r="D104" s="52"/>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2"/>
      <c r="AP104" s="52"/>
      <c r="AQ104" s="52"/>
      <c r="AR104" s="52"/>
      <c r="AS104" s="52"/>
      <c r="AT104" s="52"/>
      <c r="AU104" s="52"/>
      <c r="AV104" s="52"/>
      <c r="AW104" s="52"/>
      <c r="AX104" s="52"/>
      <c r="AY104" s="52"/>
      <c r="AZ104" s="52"/>
      <c r="BA104" s="52"/>
      <c r="BB104" s="52"/>
      <c r="BC104" s="52"/>
      <c r="BD104" s="52"/>
      <c r="BE104" s="52"/>
      <c r="BF104" s="52"/>
      <c r="BG104" s="52"/>
      <c r="BH104" s="52"/>
      <c r="BI104" s="52"/>
      <c r="BJ104" s="52"/>
      <c r="BK104" s="52"/>
    </row>
    <row r="105" spans="2:63" s="25" customFormat="1" ht="6" customHeight="1"/>
    <row r="106" spans="2:63" s="25" customFormat="1" ht="42" customHeight="1">
      <c r="B106" s="91" t="s">
        <v>42</v>
      </c>
      <c r="C106" s="91"/>
      <c r="D106" s="9" t="e">
        <f t="shared" ref="D106:BK106" si="10">IF(D34&lt;&gt;"",D34/(D16-D17),#N/A)</f>
        <v>#N/A</v>
      </c>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t="e">
        <f t="shared" si="10"/>
        <v>#N/A</v>
      </c>
      <c r="AP106" s="9" t="e">
        <f t="shared" si="10"/>
        <v>#N/A</v>
      </c>
      <c r="AQ106" s="9" t="e">
        <f t="shared" si="10"/>
        <v>#N/A</v>
      </c>
      <c r="AR106" s="9" t="e">
        <f t="shared" si="10"/>
        <v>#N/A</v>
      </c>
      <c r="AS106" s="9" t="e">
        <f t="shared" si="10"/>
        <v>#N/A</v>
      </c>
      <c r="AT106" s="9" t="e">
        <f t="shared" si="10"/>
        <v>#N/A</v>
      </c>
      <c r="AU106" s="9" t="e">
        <f t="shared" si="10"/>
        <v>#N/A</v>
      </c>
      <c r="AV106" s="9" t="e">
        <f t="shared" si="10"/>
        <v>#N/A</v>
      </c>
      <c r="AW106" s="9" t="e">
        <f t="shared" si="10"/>
        <v>#N/A</v>
      </c>
      <c r="AX106" s="9" t="e">
        <f t="shared" si="10"/>
        <v>#N/A</v>
      </c>
      <c r="AY106" s="9" t="e">
        <f t="shared" si="10"/>
        <v>#N/A</v>
      </c>
      <c r="AZ106" s="9" t="e">
        <f t="shared" si="10"/>
        <v>#N/A</v>
      </c>
      <c r="BA106" s="9" t="e">
        <f t="shared" si="10"/>
        <v>#N/A</v>
      </c>
      <c r="BB106" s="9" t="e">
        <f t="shared" si="10"/>
        <v>#N/A</v>
      </c>
      <c r="BC106" s="9" t="e">
        <f t="shared" si="10"/>
        <v>#N/A</v>
      </c>
      <c r="BD106" s="9" t="e">
        <f t="shared" si="10"/>
        <v>#N/A</v>
      </c>
      <c r="BE106" s="9" t="e">
        <f t="shared" si="10"/>
        <v>#N/A</v>
      </c>
      <c r="BF106" s="9" t="e">
        <f t="shared" si="10"/>
        <v>#N/A</v>
      </c>
      <c r="BG106" s="9" t="e">
        <f t="shared" si="10"/>
        <v>#N/A</v>
      </c>
      <c r="BH106" s="9" t="e">
        <f t="shared" si="10"/>
        <v>#N/A</v>
      </c>
      <c r="BI106" s="9" t="e">
        <f t="shared" si="10"/>
        <v>#N/A</v>
      </c>
      <c r="BJ106" s="9" t="e">
        <f t="shared" si="10"/>
        <v>#N/A</v>
      </c>
      <c r="BK106" s="9" t="e">
        <f t="shared" si="10"/>
        <v>#N/A</v>
      </c>
    </row>
    <row r="107" spans="2:63" s="25" customFormat="1" ht="22.5" customHeight="1">
      <c r="B107" s="79" t="s">
        <v>69</v>
      </c>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2:63" s="25" customFormat="1" ht="22" customHeight="1"/>
    <row r="109" spans="2:63" s="25" customFormat="1" ht="28" customHeight="1">
      <c r="B109" s="77" t="s">
        <v>70</v>
      </c>
      <c r="C109" s="78"/>
      <c r="D109" s="2" t="e">
        <f>IF(D38&lt;&gt;"",D38/D12,#N/A)</f>
        <v>#N/A</v>
      </c>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t="e">
        <f>IF(AO38&lt;&gt;"",AO38/AO12,#N/A)</f>
        <v>#N/A</v>
      </c>
      <c r="AP109" s="2" t="e">
        <f>IF(AP38&lt;&gt;"",AP38/AP12,#N/A)</f>
        <v>#N/A</v>
      </c>
      <c r="AQ109" s="2" t="e">
        <f>IF(AQ38&lt;&gt;"",AQ51/AQ12,#N/A)</f>
        <v>#N/A</v>
      </c>
      <c r="AR109" s="2" t="e">
        <f t="shared" ref="AR109:BK109" si="11">IF(AR38&lt;&gt;"",AR38/AR12,#N/A)</f>
        <v>#N/A</v>
      </c>
      <c r="AS109" s="2" t="e">
        <f t="shared" si="11"/>
        <v>#N/A</v>
      </c>
      <c r="AT109" s="2" t="e">
        <f t="shared" si="11"/>
        <v>#N/A</v>
      </c>
      <c r="AU109" s="2" t="e">
        <f t="shared" si="11"/>
        <v>#N/A</v>
      </c>
      <c r="AV109" s="2" t="e">
        <f t="shared" si="11"/>
        <v>#N/A</v>
      </c>
      <c r="AW109" s="2" t="e">
        <f t="shared" si="11"/>
        <v>#N/A</v>
      </c>
      <c r="AX109" s="2" t="e">
        <f t="shared" si="11"/>
        <v>#N/A</v>
      </c>
      <c r="AY109" s="2" t="e">
        <f t="shared" si="11"/>
        <v>#N/A</v>
      </c>
      <c r="AZ109" s="2" t="e">
        <f t="shared" si="11"/>
        <v>#N/A</v>
      </c>
      <c r="BA109" s="2" t="e">
        <f t="shared" si="11"/>
        <v>#N/A</v>
      </c>
      <c r="BB109" s="2" t="e">
        <f t="shared" si="11"/>
        <v>#N/A</v>
      </c>
      <c r="BC109" s="2" t="e">
        <f t="shared" si="11"/>
        <v>#N/A</v>
      </c>
      <c r="BD109" s="2" t="e">
        <f t="shared" si="11"/>
        <v>#N/A</v>
      </c>
      <c r="BE109" s="2" t="e">
        <f t="shared" si="11"/>
        <v>#N/A</v>
      </c>
      <c r="BF109" s="2" t="e">
        <f t="shared" si="11"/>
        <v>#N/A</v>
      </c>
      <c r="BG109" s="2" t="e">
        <f t="shared" si="11"/>
        <v>#N/A</v>
      </c>
      <c r="BH109" s="2" t="e">
        <f t="shared" si="11"/>
        <v>#N/A</v>
      </c>
      <c r="BI109" s="2" t="e">
        <f t="shared" si="11"/>
        <v>#N/A</v>
      </c>
      <c r="BJ109" s="2" t="e">
        <f t="shared" si="11"/>
        <v>#N/A</v>
      </c>
      <c r="BK109" s="2" t="e">
        <f t="shared" si="11"/>
        <v>#N/A</v>
      </c>
    </row>
    <row r="110" spans="2:63" s="25" customFormat="1" ht="24" customHeight="1">
      <c r="B110" s="79" t="s">
        <v>71</v>
      </c>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2:63" s="25" customFormat="1" ht="6.75" customHeight="1"/>
    <row r="112" spans="2:63" s="25" customFormat="1" ht="22" customHeight="1">
      <c r="B112" s="77" t="s">
        <v>72</v>
      </c>
      <c r="C112" s="77"/>
      <c r="D112" s="2" t="e">
        <f t="shared" ref="D112:BK112" si="12">IF(D40&lt;&gt;"",D40/D41,#N/A)</f>
        <v>#N/A</v>
      </c>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t="e">
        <f t="shared" si="12"/>
        <v>#N/A</v>
      </c>
      <c r="AP112" s="2" t="e">
        <f t="shared" si="12"/>
        <v>#N/A</v>
      </c>
      <c r="AQ112" s="2" t="e">
        <f t="shared" si="12"/>
        <v>#N/A</v>
      </c>
      <c r="AR112" s="2" t="e">
        <f t="shared" si="12"/>
        <v>#N/A</v>
      </c>
      <c r="AS112" s="2" t="e">
        <f t="shared" si="12"/>
        <v>#N/A</v>
      </c>
      <c r="AT112" s="2" t="e">
        <f t="shared" si="12"/>
        <v>#N/A</v>
      </c>
      <c r="AU112" s="2" t="e">
        <f t="shared" si="12"/>
        <v>#N/A</v>
      </c>
      <c r="AV112" s="2" t="e">
        <f t="shared" si="12"/>
        <v>#N/A</v>
      </c>
      <c r="AW112" s="2" t="e">
        <f t="shared" si="12"/>
        <v>#N/A</v>
      </c>
      <c r="AX112" s="2" t="e">
        <f t="shared" si="12"/>
        <v>#N/A</v>
      </c>
      <c r="AY112" s="2" t="e">
        <f t="shared" si="12"/>
        <v>#N/A</v>
      </c>
      <c r="AZ112" s="2" t="e">
        <f t="shared" si="12"/>
        <v>#N/A</v>
      </c>
      <c r="BA112" s="2" t="e">
        <f t="shared" si="12"/>
        <v>#N/A</v>
      </c>
      <c r="BB112" s="2" t="e">
        <f t="shared" si="12"/>
        <v>#N/A</v>
      </c>
      <c r="BC112" s="2" t="e">
        <f t="shared" si="12"/>
        <v>#N/A</v>
      </c>
      <c r="BD112" s="2" t="e">
        <f t="shared" si="12"/>
        <v>#N/A</v>
      </c>
      <c r="BE112" s="2" t="e">
        <f t="shared" si="12"/>
        <v>#N/A</v>
      </c>
      <c r="BF112" s="2" t="e">
        <f t="shared" si="12"/>
        <v>#N/A</v>
      </c>
      <c r="BG112" s="2" t="e">
        <f t="shared" si="12"/>
        <v>#N/A</v>
      </c>
      <c r="BH112" s="2" t="e">
        <f t="shared" si="12"/>
        <v>#N/A</v>
      </c>
      <c r="BI112" s="2" t="e">
        <f t="shared" si="12"/>
        <v>#N/A</v>
      </c>
      <c r="BJ112" s="2" t="e">
        <f t="shared" si="12"/>
        <v>#N/A</v>
      </c>
      <c r="BK112" s="2" t="e">
        <f t="shared" si="12"/>
        <v>#N/A</v>
      </c>
    </row>
    <row r="113" spans="2:63" s="25" customFormat="1" ht="22" customHeight="1">
      <c r="B113" s="79" t="s">
        <v>92</v>
      </c>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2:63" s="25" customFormat="1" ht="6.75" customHeight="1"/>
    <row r="115" spans="2:63" s="25" customFormat="1" ht="28" customHeight="1">
      <c r="B115" s="77" t="s">
        <v>73</v>
      </c>
      <c r="C115" s="77"/>
      <c r="D115" s="12" t="e">
        <f t="shared" ref="D115:BK115" si="13">IF(D43&lt;&gt;"",D43/D14,#N/A)</f>
        <v>#N/A</v>
      </c>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t="e">
        <f t="shared" si="13"/>
        <v>#N/A</v>
      </c>
      <c r="AP115" s="12" t="e">
        <f t="shared" si="13"/>
        <v>#N/A</v>
      </c>
      <c r="AQ115" s="12" t="e">
        <f t="shared" si="13"/>
        <v>#N/A</v>
      </c>
      <c r="AR115" s="12" t="e">
        <f t="shared" si="13"/>
        <v>#N/A</v>
      </c>
      <c r="AS115" s="12" t="e">
        <f t="shared" si="13"/>
        <v>#N/A</v>
      </c>
      <c r="AT115" s="12" t="e">
        <f t="shared" si="13"/>
        <v>#N/A</v>
      </c>
      <c r="AU115" s="12" t="e">
        <f t="shared" si="13"/>
        <v>#N/A</v>
      </c>
      <c r="AV115" s="12" t="e">
        <f t="shared" si="13"/>
        <v>#N/A</v>
      </c>
      <c r="AW115" s="12" t="e">
        <f t="shared" si="13"/>
        <v>#N/A</v>
      </c>
      <c r="AX115" s="12" t="e">
        <f t="shared" si="13"/>
        <v>#N/A</v>
      </c>
      <c r="AY115" s="12" t="e">
        <f t="shared" si="13"/>
        <v>#N/A</v>
      </c>
      <c r="AZ115" s="12" t="e">
        <f t="shared" si="13"/>
        <v>#N/A</v>
      </c>
      <c r="BA115" s="12" t="e">
        <f t="shared" si="13"/>
        <v>#N/A</v>
      </c>
      <c r="BB115" s="12" t="e">
        <f t="shared" si="13"/>
        <v>#N/A</v>
      </c>
      <c r="BC115" s="12" t="e">
        <f t="shared" si="13"/>
        <v>#N/A</v>
      </c>
      <c r="BD115" s="12" t="e">
        <f t="shared" si="13"/>
        <v>#N/A</v>
      </c>
      <c r="BE115" s="12" t="e">
        <f t="shared" si="13"/>
        <v>#N/A</v>
      </c>
      <c r="BF115" s="12" t="e">
        <f t="shared" si="13"/>
        <v>#N/A</v>
      </c>
      <c r="BG115" s="12" t="e">
        <f t="shared" si="13"/>
        <v>#N/A</v>
      </c>
      <c r="BH115" s="12" t="e">
        <f t="shared" si="13"/>
        <v>#N/A</v>
      </c>
      <c r="BI115" s="12" t="e">
        <f t="shared" si="13"/>
        <v>#N/A</v>
      </c>
      <c r="BJ115" s="12" t="e">
        <f t="shared" si="13"/>
        <v>#N/A</v>
      </c>
      <c r="BK115" s="12" t="e">
        <f t="shared" si="13"/>
        <v>#N/A</v>
      </c>
    </row>
    <row r="116" spans="2:63" s="25" customFormat="1" ht="22" customHeight="1">
      <c r="B116" s="79" t="s">
        <v>74</v>
      </c>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2:63" s="25" customFormat="1" ht="6.75" customHeight="1"/>
    <row r="118" spans="2:63" s="25" customFormat="1" ht="29" customHeight="1">
      <c r="B118" s="77" t="s">
        <v>75</v>
      </c>
      <c r="C118" s="77"/>
      <c r="D118" s="9" t="e">
        <f t="shared" ref="D118:BK118" si="14">IF(D45&lt;&gt;"",D45/D46,#N/A)</f>
        <v>#N/A</v>
      </c>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t="e">
        <f t="shared" si="14"/>
        <v>#N/A</v>
      </c>
      <c r="AP118" s="9" t="e">
        <f t="shared" si="14"/>
        <v>#N/A</v>
      </c>
      <c r="AQ118" s="9" t="e">
        <f t="shared" si="14"/>
        <v>#N/A</v>
      </c>
      <c r="AR118" s="9" t="e">
        <f t="shared" si="14"/>
        <v>#N/A</v>
      </c>
      <c r="AS118" s="9" t="e">
        <f t="shared" si="14"/>
        <v>#N/A</v>
      </c>
      <c r="AT118" s="9" t="e">
        <f t="shared" si="14"/>
        <v>#N/A</v>
      </c>
      <c r="AU118" s="9" t="e">
        <f t="shared" si="14"/>
        <v>#N/A</v>
      </c>
      <c r="AV118" s="9" t="e">
        <f t="shared" si="14"/>
        <v>#N/A</v>
      </c>
      <c r="AW118" s="9" t="e">
        <f t="shared" si="14"/>
        <v>#N/A</v>
      </c>
      <c r="AX118" s="9" t="e">
        <f t="shared" si="14"/>
        <v>#N/A</v>
      </c>
      <c r="AY118" s="9" t="e">
        <f t="shared" si="14"/>
        <v>#N/A</v>
      </c>
      <c r="AZ118" s="9" t="e">
        <f t="shared" si="14"/>
        <v>#N/A</v>
      </c>
      <c r="BA118" s="9" t="e">
        <f t="shared" si="14"/>
        <v>#N/A</v>
      </c>
      <c r="BB118" s="9" t="e">
        <f t="shared" si="14"/>
        <v>#N/A</v>
      </c>
      <c r="BC118" s="9" t="e">
        <f t="shared" si="14"/>
        <v>#N/A</v>
      </c>
      <c r="BD118" s="9" t="e">
        <f t="shared" si="14"/>
        <v>#N/A</v>
      </c>
      <c r="BE118" s="9" t="e">
        <f t="shared" si="14"/>
        <v>#N/A</v>
      </c>
      <c r="BF118" s="9" t="e">
        <f t="shared" si="14"/>
        <v>#N/A</v>
      </c>
      <c r="BG118" s="9" t="e">
        <f t="shared" si="14"/>
        <v>#N/A</v>
      </c>
      <c r="BH118" s="9" t="e">
        <f t="shared" si="14"/>
        <v>#N/A</v>
      </c>
      <c r="BI118" s="9" t="e">
        <f t="shared" si="14"/>
        <v>#N/A</v>
      </c>
      <c r="BJ118" s="9" t="e">
        <f t="shared" si="14"/>
        <v>#N/A</v>
      </c>
      <c r="BK118" s="9" t="e">
        <f t="shared" si="14"/>
        <v>#N/A</v>
      </c>
    </row>
    <row r="119" spans="2:63" s="25" customFormat="1" ht="24" customHeight="1">
      <c r="B119" s="79" t="s">
        <v>76</v>
      </c>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2:63" s="25" customFormat="1" ht="6.75" customHeight="1"/>
    <row r="121" spans="2:63" s="25" customFormat="1" ht="25" customHeight="1">
      <c r="B121" s="77" t="s">
        <v>77</v>
      </c>
      <c r="C121" s="77"/>
      <c r="D121" s="12" t="e">
        <f t="shared" ref="D121:BK121" si="15">IF(D48&lt;&gt;"",D48/D14,#N/A)</f>
        <v>#N/A</v>
      </c>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t="e">
        <f t="shared" si="15"/>
        <v>#N/A</v>
      </c>
      <c r="AP121" s="12" t="e">
        <f t="shared" si="15"/>
        <v>#N/A</v>
      </c>
      <c r="AQ121" s="12" t="e">
        <f t="shared" si="15"/>
        <v>#N/A</v>
      </c>
      <c r="AR121" s="12" t="e">
        <f t="shared" si="15"/>
        <v>#N/A</v>
      </c>
      <c r="AS121" s="12" t="e">
        <f t="shared" si="15"/>
        <v>#N/A</v>
      </c>
      <c r="AT121" s="12" t="e">
        <f t="shared" si="15"/>
        <v>#N/A</v>
      </c>
      <c r="AU121" s="12" t="e">
        <f t="shared" si="15"/>
        <v>#N/A</v>
      </c>
      <c r="AV121" s="12" t="e">
        <f t="shared" si="15"/>
        <v>#N/A</v>
      </c>
      <c r="AW121" s="12" t="e">
        <f t="shared" si="15"/>
        <v>#N/A</v>
      </c>
      <c r="AX121" s="12" t="e">
        <f t="shared" si="15"/>
        <v>#N/A</v>
      </c>
      <c r="AY121" s="12" t="e">
        <f t="shared" si="15"/>
        <v>#N/A</v>
      </c>
      <c r="AZ121" s="12" t="e">
        <f t="shared" si="15"/>
        <v>#N/A</v>
      </c>
      <c r="BA121" s="12" t="e">
        <f t="shared" si="15"/>
        <v>#N/A</v>
      </c>
      <c r="BB121" s="12" t="e">
        <f t="shared" si="15"/>
        <v>#N/A</v>
      </c>
      <c r="BC121" s="12" t="e">
        <f t="shared" si="15"/>
        <v>#N/A</v>
      </c>
      <c r="BD121" s="12" t="e">
        <f t="shared" si="15"/>
        <v>#N/A</v>
      </c>
      <c r="BE121" s="12" t="e">
        <f t="shared" si="15"/>
        <v>#N/A</v>
      </c>
      <c r="BF121" s="12" t="e">
        <f t="shared" si="15"/>
        <v>#N/A</v>
      </c>
      <c r="BG121" s="12" t="e">
        <f t="shared" si="15"/>
        <v>#N/A</v>
      </c>
      <c r="BH121" s="12" t="e">
        <f t="shared" si="15"/>
        <v>#N/A</v>
      </c>
      <c r="BI121" s="12" t="e">
        <f t="shared" si="15"/>
        <v>#N/A</v>
      </c>
      <c r="BJ121" s="12" t="e">
        <f t="shared" si="15"/>
        <v>#N/A</v>
      </c>
      <c r="BK121" s="12" t="e">
        <f t="shared" si="15"/>
        <v>#N/A</v>
      </c>
    </row>
    <row r="122" spans="2:63" s="25" customFormat="1" ht="28" customHeight="1">
      <c r="B122" s="79" t="s">
        <v>103</v>
      </c>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2:63" s="25" customFormat="1" ht="44" customHeight="1"/>
    <row r="124" spans="2:63" s="25" customFormat="1" ht="29" customHeight="1">
      <c r="B124" s="77" t="s">
        <v>85</v>
      </c>
      <c r="C124" s="78"/>
      <c r="D124" s="2" t="e">
        <f>IF(D51&lt;&gt;"",(D51/(D16-D17)),#N/A)</f>
        <v>#N/A</v>
      </c>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t="e">
        <f t="shared" ref="AO124:BK124" si="16">IF(AO51&lt;&gt;"",AO51/AO86,#N/A)</f>
        <v>#N/A</v>
      </c>
      <c r="AP124" s="2" t="e">
        <f t="shared" si="16"/>
        <v>#N/A</v>
      </c>
      <c r="AQ124" s="2" t="e">
        <f t="shared" si="16"/>
        <v>#N/A</v>
      </c>
      <c r="AR124" s="2" t="e">
        <f t="shared" si="16"/>
        <v>#N/A</v>
      </c>
      <c r="AS124" s="2" t="e">
        <f t="shared" si="16"/>
        <v>#N/A</v>
      </c>
      <c r="AT124" s="2" t="e">
        <f t="shared" si="16"/>
        <v>#N/A</v>
      </c>
      <c r="AU124" s="2" t="e">
        <f t="shared" si="16"/>
        <v>#N/A</v>
      </c>
      <c r="AV124" s="2" t="e">
        <f t="shared" si="16"/>
        <v>#N/A</v>
      </c>
      <c r="AW124" s="2" t="e">
        <f t="shared" si="16"/>
        <v>#N/A</v>
      </c>
      <c r="AX124" s="2" t="e">
        <f t="shared" si="16"/>
        <v>#N/A</v>
      </c>
      <c r="AY124" s="2" t="e">
        <f t="shared" si="16"/>
        <v>#N/A</v>
      </c>
      <c r="AZ124" s="2" t="e">
        <f t="shared" si="16"/>
        <v>#N/A</v>
      </c>
      <c r="BA124" s="2" t="e">
        <f t="shared" si="16"/>
        <v>#N/A</v>
      </c>
      <c r="BB124" s="2" t="e">
        <f t="shared" si="16"/>
        <v>#N/A</v>
      </c>
      <c r="BC124" s="2" t="e">
        <f t="shared" si="16"/>
        <v>#N/A</v>
      </c>
      <c r="BD124" s="2" t="e">
        <f t="shared" si="16"/>
        <v>#N/A</v>
      </c>
      <c r="BE124" s="2" t="e">
        <f t="shared" si="16"/>
        <v>#N/A</v>
      </c>
      <c r="BF124" s="2" t="e">
        <f t="shared" si="16"/>
        <v>#N/A</v>
      </c>
      <c r="BG124" s="2" t="e">
        <f t="shared" si="16"/>
        <v>#N/A</v>
      </c>
      <c r="BH124" s="2" t="e">
        <f t="shared" si="16"/>
        <v>#N/A</v>
      </c>
      <c r="BI124" s="2" t="e">
        <f t="shared" si="16"/>
        <v>#N/A</v>
      </c>
      <c r="BJ124" s="2" t="e">
        <f t="shared" si="16"/>
        <v>#N/A</v>
      </c>
      <c r="BK124" s="2" t="e">
        <f t="shared" si="16"/>
        <v>#N/A</v>
      </c>
    </row>
    <row r="125" spans="2:63" s="25" customFormat="1" ht="23.25" customHeight="1">
      <c r="B125" s="79" t="s">
        <v>79</v>
      </c>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2:63" s="25" customFormat="1" ht="6.75" customHeight="1"/>
    <row r="127" spans="2:63" s="25" customFormat="1" ht="28" customHeight="1">
      <c r="B127" s="77" t="s">
        <v>56</v>
      </c>
      <c r="C127" s="78"/>
      <c r="D127" s="2" t="e">
        <f t="shared" ref="D127:BK127" si="17">IF(D53&lt;&gt;"",D53/D54,#N/A)</f>
        <v>#N/A</v>
      </c>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t="e">
        <f t="shared" si="17"/>
        <v>#N/A</v>
      </c>
      <c r="AP127" s="2" t="e">
        <f t="shared" si="17"/>
        <v>#N/A</v>
      </c>
      <c r="AQ127" s="2" t="e">
        <f t="shared" si="17"/>
        <v>#N/A</v>
      </c>
      <c r="AR127" s="2" t="e">
        <f t="shared" si="17"/>
        <v>#N/A</v>
      </c>
      <c r="AS127" s="2" t="e">
        <f t="shared" si="17"/>
        <v>#N/A</v>
      </c>
      <c r="AT127" s="2" t="e">
        <f t="shared" si="17"/>
        <v>#N/A</v>
      </c>
      <c r="AU127" s="2" t="e">
        <f t="shared" si="17"/>
        <v>#N/A</v>
      </c>
      <c r="AV127" s="2" t="e">
        <f t="shared" si="17"/>
        <v>#N/A</v>
      </c>
      <c r="AW127" s="2" t="e">
        <f t="shared" si="17"/>
        <v>#N/A</v>
      </c>
      <c r="AX127" s="2" t="e">
        <f t="shared" si="17"/>
        <v>#N/A</v>
      </c>
      <c r="AY127" s="2" t="e">
        <f t="shared" si="17"/>
        <v>#N/A</v>
      </c>
      <c r="AZ127" s="2" t="e">
        <f t="shared" si="17"/>
        <v>#N/A</v>
      </c>
      <c r="BA127" s="2" t="e">
        <f t="shared" si="17"/>
        <v>#N/A</v>
      </c>
      <c r="BB127" s="2" t="e">
        <f t="shared" si="17"/>
        <v>#N/A</v>
      </c>
      <c r="BC127" s="2" t="e">
        <f t="shared" si="17"/>
        <v>#N/A</v>
      </c>
      <c r="BD127" s="2" t="e">
        <f t="shared" si="17"/>
        <v>#N/A</v>
      </c>
      <c r="BE127" s="2" t="e">
        <f t="shared" si="17"/>
        <v>#N/A</v>
      </c>
      <c r="BF127" s="2" t="e">
        <f t="shared" si="17"/>
        <v>#N/A</v>
      </c>
      <c r="BG127" s="2" t="e">
        <f t="shared" si="17"/>
        <v>#N/A</v>
      </c>
      <c r="BH127" s="2" t="e">
        <f t="shared" si="17"/>
        <v>#N/A</v>
      </c>
      <c r="BI127" s="2" t="e">
        <f t="shared" si="17"/>
        <v>#N/A</v>
      </c>
      <c r="BJ127" s="2" t="e">
        <f t="shared" si="17"/>
        <v>#N/A</v>
      </c>
      <c r="BK127" s="2" t="e">
        <f t="shared" si="17"/>
        <v>#N/A</v>
      </c>
    </row>
    <row r="128" spans="2:63" s="25" customFormat="1" ht="23.25" customHeight="1">
      <c r="B128" s="79" t="s">
        <v>80</v>
      </c>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s="25" customFormat="1" ht="6.75" customHeight="1"/>
    <row r="130" spans="2:63" s="25" customFormat="1" ht="38" customHeight="1">
      <c r="B130" s="77" t="s">
        <v>55</v>
      </c>
      <c r="C130" s="78"/>
      <c r="D130" s="2" t="e">
        <f t="shared" ref="D130:BK130" si="18">IF(D56&lt;&gt;"",(D56/(D16-D17)),#N/A)</f>
        <v>#N/A</v>
      </c>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t="e">
        <f t="shared" si="18"/>
        <v>#N/A</v>
      </c>
      <c r="AP130" s="2" t="e">
        <f t="shared" si="18"/>
        <v>#N/A</v>
      </c>
      <c r="AQ130" s="2" t="e">
        <f t="shared" si="18"/>
        <v>#N/A</v>
      </c>
      <c r="AR130" s="2" t="e">
        <f t="shared" si="18"/>
        <v>#N/A</v>
      </c>
      <c r="AS130" s="2" t="e">
        <f t="shared" si="18"/>
        <v>#N/A</v>
      </c>
      <c r="AT130" s="2" t="e">
        <f t="shared" si="18"/>
        <v>#N/A</v>
      </c>
      <c r="AU130" s="2" t="e">
        <f t="shared" si="18"/>
        <v>#N/A</v>
      </c>
      <c r="AV130" s="2" t="e">
        <f t="shared" si="18"/>
        <v>#N/A</v>
      </c>
      <c r="AW130" s="2" t="e">
        <f t="shared" si="18"/>
        <v>#N/A</v>
      </c>
      <c r="AX130" s="2" t="e">
        <f t="shared" si="18"/>
        <v>#N/A</v>
      </c>
      <c r="AY130" s="2" t="e">
        <f t="shared" si="18"/>
        <v>#N/A</v>
      </c>
      <c r="AZ130" s="2" t="e">
        <f t="shared" si="18"/>
        <v>#N/A</v>
      </c>
      <c r="BA130" s="2" t="e">
        <f t="shared" si="18"/>
        <v>#N/A</v>
      </c>
      <c r="BB130" s="2" t="e">
        <f t="shared" si="18"/>
        <v>#N/A</v>
      </c>
      <c r="BC130" s="2" t="e">
        <f t="shared" si="18"/>
        <v>#N/A</v>
      </c>
      <c r="BD130" s="2" t="e">
        <f t="shared" si="18"/>
        <v>#N/A</v>
      </c>
      <c r="BE130" s="2" t="e">
        <f t="shared" si="18"/>
        <v>#N/A</v>
      </c>
      <c r="BF130" s="2" t="e">
        <f t="shared" si="18"/>
        <v>#N/A</v>
      </c>
      <c r="BG130" s="2" t="e">
        <f t="shared" si="18"/>
        <v>#N/A</v>
      </c>
      <c r="BH130" s="2" t="e">
        <f t="shared" si="18"/>
        <v>#N/A</v>
      </c>
      <c r="BI130" s="2" t="e">
        <f t="shared" si="18"/>
        <v>#N/A</v>
      </c>
      <c r="BJ130" s="2" t="e">
        <f t="shared" si="18"/>
        <v>#N/A</v>
      </c>
      <c r="BK130" s="2" t="e">
        <f t="shared" si="18"/>
        <v>#N/A</v>
      </c>
    </row>
    <row r="131" spans="2:63" s="25" customFormat="1" ht="23.25" customHeight="1">
      <c r="B131" s="79" t="s">
        <v>81</v>
      </c>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s="25" customFormat="1" ht="6.75" customHeight="1"/>
    <row r="133" spans="2:63" s="25" customFormat="1" ht="38" customHeight="1">
      <c r="B133" s="77" t="s">
        <v>54</v>
      </c>
      <c r="C133" s="78"/>
      <c r="D133" s="2" t="e">
        <f t="shared" ref="D133:BK133" si="19">IF(D58&lt;&gt;"",(D58/(D16-D17)),#N/A)</f>
        <v>#N/A</v>
      </c>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t="e">
        <f t="shared" si="19"/>
        <v>#N/A</v>
      </c>
      <c r="AP133" s="2" t="e">
        <f t="shared" si="19"/>
        <v>#N/A</v>
      </c>
      <c r="AQ133" s="2" t="e">
        <f t="shared" si="19"/>
        <v>#N/A</v>
      </c>
      <c r="AR133" s="2" t="e">
        <f t="shared" si="19"/>
        <v>#N/A</v>
      </c>
      <c r="AS133" s="2" t="e">
        <f t="shared" si="19"/>
        <v>#N/A</v>
      </c>
      <c r="AT133" s="2" t="e">
        <f t="shared" si="19"/>
        <v>#N/A</v>
      </c>
      <c r="AU133" s="2" t="e">
        <f t="shared" si="19"/>
        <v>#N/A</v>
      </c>
      <c r="AV133" s="2" t="e">
        <f t="shared" si="19"/>
        <v>#N/A</v>
      </c>
      <c r="AW133" s="2" t="e">
        <f t="shared" si="19"/>
        <v>#N/A</v>
      </c>
      <c r="AX133" s="2" t="e">
        <f t="shared" si="19"/>
        <v>#N/A</v>
      </c>
      <c r="AY133" s="2" t="e">
        <f t="shared" si="19"/>
        <v>#N/A</v>
      </c>
      <c r="AZ133" s="2" t="e">
        <f t="shared" si="19"/>
        <v>#N/A</v>
      </c>
      <c r="BA133" s="2" t="e">
        <f t="shared" si="19"/>
        <v>#N/A</v>
      </c>
      <c r="BB133" s="2" t="e">
        <f t="shared" si="19"/>
        <v>#N/A</v>
      </c>
      <c r="BC133" s="2" t="e">
        <f t="shared" si="19"/>
        <v>#N/A</v>
      </c>
      <c r="BD133" s="2" t="e">
        <f t="shared" si="19"/>
        <v>#N/A</v>
      </c>
      <c r="BE133" s="2" t="e">
        <f t="shared" si="19"/>
        <v>#N/A</v>
      </c>
      <c r="BF133" s="2" t="e">
        <f t="shared" si="19"/>
        <v>#N/A</v>
      </c>
      <c r="BG133" s="2" t="e">
        <f t="shared" si="19"/>
        <v>#N/A</v>
      </c>
      <c r="BH133" s="2" t="e">
        <f t="shared" si="19"/>
        <v>#N/A</v>
      </c>
      <c r="BI133" s="2" t="e">
        <f t="shared" si="19"/>
        <v>#N/A</v>
      </c>
      <c r="BJ133" s="2" t="e">
        <f t="shared" si="19"/>
        <v>#N/A</v>
      </c>
      <c r="BK133" s="2" t="e">
        <f t="shared" si="19"/>
        <v>#N/A</v>
      </c>
    </row>
    <row r="134" spans="2:63" s="25" customFormat="1" ht="23.25" customHeight="1">
      <c r="B134" s="79" t="s">
        <v>82</v>
      </c>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s="25" customFormat="1" ht="6.75" customHeight="1"/>
    <row r="136" spans="2:63" s="25" customFormat="1" ht="41" customHeight="1">
      <c r="B136" s="77" t="s">
        <v>53</v>
      </c>
      <c r="C136" s="78"/>
      <c r="D136" s="2" t="e">
        <f t="shared" ref="D136:BK136" si="20">IF(D60&lt;&gt;"",(D60/(D16-D17)),#N/A)</f>
        <v>#N/A</v>
      </c>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t="e">
        <f t="shared" si="20"/>
        <v>#N/A</v>
      </c>
      <c r="AP136" s="2" t="e">
        <f t="shared" si="20"/>
        <v>#N/A</v>
      </c>
      <c r="AQ136" s="2" t="e">
        <f t="shared" si="20"/>
        <v>#N/A</v>
      </c>
      <c r="AR136" s="2" t="e">
        <f t="shared" si="20"/>
        <v>#N/A</v>
      </c>
      <c r="AS136" s="2" t="e">
        <f t="shared" si="20"/>
        <v>#N/A</v>
      </c>
      <c r="AT136" s="2" t="e">
        <f t="shared" si="20"/>
        <v>#N/A</v>
      </c>
      <c r="AU136" s="2" t="e">
        <f t="shared" si="20"/>
        <v>#N/A</v>
      </c>
      <c r="AV136" s="2" t="e">
        <f t="shared" si="20"/>
        <v>#N/A</v>
      </c>
      <c r="AW136" s="2" t="e">
        <f t="shared" si="20"/>
        <v>#N/A</v>
      </c>
      <c r="AX136" s="2" t="e">
        <f t="shared" si="20"/>
        <v>#N/A</v>
      </c>
      <c r="AY136" s="2" t="e">
        <f t="shared" si="20"/>
        <v>#N/A</v>
      </c>
      <c r="AZ136" s="2" t="e">
        <f t="shared" si="20"/>
        <v>#N/A</v>
      </c>
      <c r="BA136" s="2" t="e">
        <f t="shared" si="20"/>
        <v>#N/A</v>
      </c>
      <c r="BB136" s="2" t="e">
        <f t="shared" si="20"/>
        <v>#N/A</v>
      </c>
      <c r="BC136" s="2" t="e">
        <f t="shared" si="20"/>
        <v>#N/A</v>
      </c>
      <c r="BD136" s="2" t="e">
        <f t="shared" si="20"/>
        <v>#N/A</v>
      </c>
      <c r="BE136" s="2" t="e">
        <f t="shared" si="20"/>
        <v>#N/A</v>
      </c>
      <c r="BF136" s="2" t="e">
        <f t="shared" si="20"/>
        <v>#N/A</v>
      </c>
      <c r="BG136" s="2" t="e">
        <f t="shared" si="20"/>
        <v>#N/A</v>
      </c>
      <c r="BH136" s="2" t="e">
        <f t="shared" si="20"/>
        <v>#N/A</v>
      </c>
      <c r="BI136" s="2" t="e">
        <f t="shared" si="20"/>
        <v>#N/A</v>
      </c>
      <c r="BJ136" s="2" t="e">
        <f t="shared" si="20"/>
        <v>#N/A</v>
      </c>
      <c r="BK136" s="2" t="e">
        <f t="shared" si="20"/>
        <v>#N/A</v>
      </c>
    </row>
    <row r="137" spans="2:63" s="25" customFormat="1" ht="23.25" customHeight="1">
      <c r="B137" s="79" t="s">
        <v>83</v>
      </c>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row>
    <row r="138" spans="2:63" s="25" customFormat="1" ht="6.75" customHeight="1"/>
    <row r="139" spans="2:63" s="25" customFormat="1" ht="39" customHeight="1">
      <c r="B139" s="77" t="s">
        <v>84</v>
      </c>
      <c r="C139" s="78"/>
      <c r="D139" s="54" t="e">
        <f>IF(D67&lt;&gt;"",(D67/(SUM(D63:D69))-(SUM(D63:D65)/SUM(D63:D69))),#N/A)</f>
        <v>#N/A</v>
      </c>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54"/>
      <c r="AO139" s="54" t="e">
        <f t="shared" ref="AO139:BK139" si="21">IF(AO67&lt;&gt;"",(AO67/(SUM(AO63:AO69))-(SUM(AO63:AO65)/SUM(AO63:AO69))),#N/A)</f>
        <v>#N/A</v>
      </c>
      <c r="AP139" s="54" t="e">
        <f t="shared" si="21"/>
        <v>#N/A</v>
      </c>
      <c r="AQ139" s="54" t="e">
        <f t="shared" si="21"/>
        <v>#N/A</v>
      </c>
      <c r="AR139" s="54" t="e">
        <f t="shared" si="21"/>
        <v>#N/A</v>
      </c>
      <c r="AS139" s="54" t="e">
        <f t="shared" si="21"/>
        <v>#N/A</v>
      </c>
      <c r="AT139" s="54" t="e">
        <f t="shared" si="21"/>
        <v>#N/A</v>
      </c>
      <c r="AU139" s="54" t="e">
        <f t="shared" si="21"/>
        <v>#N/A</v>
      </c>
      <c r="AV139" s="54" t="e">
        <f t="shared" si="21"/>
        <v>#N/A</v>
      </c>
      <c r="AW139" s="54" t="e">
        <f t="shared" si="21"/>
        <v>#N/A</v>
      </c>
      <c r="AX139" s="54" t="e">
        <f t="shared" si="21"/>
        <v>#N/A</v>
      </c>
      <c r="AY139" s="54" t="e">
        <f t="shared" si="21"/>
        <v>#N/A</v>
      </c>
      <c r="AZ139" s="54" t="e">
        <f t="shared" si="21"/>
        <v>#N/A</v>
      </c>
      <c r="BA139" s="54" t="e">
        <f t="shared" si="21"/>
        <v>#N/A</v>
      </c>
      <c r="BB139" s="54" t="e">
        <f t="shared" si="21"/>
        <v>#N/A</v>
      </c>
      <c r="BC139" s="54" t="e">
        <f t="shared" si="21"/>
        <v>#N/A</v>
      </c>
      <c r="BD139" s="54" t="e">
        <f t="shared" si="21"/>
        <v>#N/A</v>
      </c>
      <c r="BE139" s="54" t="e">
        <f t="shared" si="21"/>
        <v>#N/A</v>
      </c>
      <c r="BF139" s="54" t="e">
        <f t="shared" si="21"/>
        <v>#N/A</v>
      </c>
      <c r="BG139" s="54" t="e">
        <f t="shared" si="21"/>
        <v>#N/A</v>
      </c>
      <c r="BH139" s="54" t="e">
        <f t="shared" si="21"/>
        <v>#N/A</v>
      </c>
      <c r="BI139" s="54" t="e">
        <f t="shared" si="21"/>
        <v>#N/A</v>
      </c>
      <c r="BJ139" s="54" t="e">
        <f t="shared" si="21"/>
        <v>#N/A</v>
      </c>
      <c r="BK139" s="54" t="e">
        <f t="shared" si="21"/>
        <v>#N/A</v>
      </c>
    </row>
    <row r="140" spans="2:63" s="25" customFormat="1" ht="23.25" customHeight="1">
      <c r="B140" s="79" t="s">
        <v>14</v>
      </c>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row>
    <row r="141" spans="2:63" s="25" customFormat="1" ht="6.75" customHeight="1"/>
    <row r="142" spans="2:63" s="25" customFormat="1" ht="30" customHeight="1">
      <c r="B142" s="77" t="s">
        <v>88</v>
      </c>
      <c r="C142" s="78"/>
      <c r="D142" s="2" t="e">
        <f t="shared" ref="D142:BK142" si="22">IF(D70&lt;&gt;"",D70/D71,#N/A)</f>
        <v>#N/A</v>
      </c>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t="e">
        <f t="shared" si="22"/>
        <v>#N/A</v>
      </c>
      <c r="AP142" s="2" t="e">
        <f t="shared" si="22"/>
        <v>#N/A</v>
      </c>
      <c r="AQ142" s="2" t="e">
        <f t="shared" si="22"/>
        <v>#N/A</v>
      </c>
      <c r="AR142" s="2" t="e">
        <f t="shared" si="22"/>
        <v>#N/A</v>
      </c>
      <c r="AS142" s="2" t="e">
        <f t="shared" si="22"/>
        <v>#N/A</v>
      </c>
      <c r="AT142" s="2" t="e">
        <f t="shared" si="22"/>
        <v>#N/A</v>
      </c>
      <c r="AU142" s="2" t="e">
        <f t="shared" si="22"/>
        <v>#N/A</v>
      </c>
      <c r="AV142" s="2" t="e">
        <f t="shared" si="22"/>
        <v>#N/A</v>
      </c>
      <c r="AW142" s="2" t="e">
        <f t="shared" si="22"/>
        <v>#N/A</v>
      </c>
      <c r="AX142" s="2" t="e">
        <f t="shared" si="22"/>
        <v>#N/A</v>
      </c>
      <c r="AY142" s="2" t="e">
        <f t="shared" si="22"/>
        <v>#N/A</v>
      </c>
      <c r="AZ142" s="2" t="e">
        <f t="shared" si="22"/>
        <v>#N/A</v>
      </c>
      <c r="BA142" s="2" t="e">
        <f t="shared" si="22"/>
        <v>#N/A</v>
      </c>
      <c r="BB142" s="2" t="e">
        <f t="shared" si="22"/>
        <v>#N/A</v>
      </c>
      <c r="BC142" s="2" t="e">
        <f t="shared" si="22"/>
        <v>#N/A</v>
      </c>
      <c r="BD142" s="2" t="e">
        <f t="shared" si="22"/>
        <v>#N/A</v>
      </c>
      <c r="BE142" s="2" t="e">
        <f t="shared" si="22"/>
        <v>#N/A</v>
      </c>
      <c r="BF142" s="2" t="e">
        <f t="shared" si="22"/>
        <v>#N/A</v>
      </c>
      <c r="BG142" s="2" t="e">
        <f t="shared" si="22"/>
        <v>#N/A</v>
      </c>
      <c r="BH142" s="2" t="e">
        <f t="shared" si="22"/>
        <v>#N/A</v>
      </c>
      <c r="BI142" s="2" t="e">
        <f t="shared" si="22"/>
        <v>#N/A</v>
      </c>
      <c r="BJ142" s="2" t="e">
        <f t="shared" si="22"/>
        <v>#N/A</v>
      </c>
      <c r="BK142" s="2" t="e">
        <f t="shared" si="22"/>
        <v>#N/A</v>
      </c>
    </row>
    <row r="143" spans="2:63" s="25" customFormat="1" ht="23.25" customHeight="1">
      <c r="B143" s="79" t="s">
        <v>86</v>
      </c>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row>
    <row r="144" spans="2:63" s="25" customFormat="1" ht="6.75" customHeight="1"/>
    <row r="145" spans="2:63" s="25" customFormat="1" ht="39" customHeight="1">
      <c r="B145" s="77" t="s">
        <v>87</v>
      </c>
      <c r="C145" s="78"/>
      <c r="D145" s="2" t="e">
        <f t="shared" ref="D145:BK145" si="23">IF(D73&lt;&gt;"",D73/D74,#N/A)</f>
        <v>#N/A</v>
      </c>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t="e">
        <f t="shared" si="23"/>
        <v>#N/A</v>
      </c>
      <c r="AP145" s="2" t="e">
        <f t="shared" si="23"/>
        <v>#N/A</v>
      </c>
      <c r="AQ145" s="2" t="e">
        <f t="shared" si="23"/>
        <v>#N/A</v>
      </c>
      <c r="AR145" s="2" t="e">
        <f t="shared" si="23"/>
        <v>#N/A</v>
      </c>
      <c r="AS145" s="2" t="e">
        <f t="shared" si="23"/>
        <v>#N/A</v>
      </c>
      <c r="AT145" s="2" t="e">
        <f t="shared" si="23"/>
        <v>#N/A</v>
      </c>
      <c r="AU145" s="2" t="e">
        <f t="shared" si="23"/>
        <v>#N/A</v>
      </c>
      <c r="AV145" s="2" t="e">
        <f t="shared" si="23"/>
        <v>#N/A</v>
      </c>
      <c r="AW145" s="2" t="e">
        <f t="shared" si="23"/>
        <v>#N/A</v>
      </c>
      <c r="AX145" s="2" t="e">
        <f t="shared" si="23"/>
        <v>#N/A</v>
      </c>
      <c r="AY145" s="2" t="e">
        <f t="shared" si="23"/>
        <v>#N/A</v>
      </c>
      <c r="AZ145" s="2" t="e">
        <f t="shared" si="23"/>
        <v>#N/A</v>
      </c>
      <c r="BA145" s="2" t="e">
        <f t="shared" si="23"/>
        <v>#N/A</v>
      </c>
      <c r="BB145" s="2" t="e">
        <f t="shared" si="23"/>
        <v>#N/A</v>
      </c>
      <c r="BC145" s="2" t="e">
        <f t="shared" si="23"/>
        <v>#N/A</v>
      </c>
      <c r="BD145" s="2" t="e">
        <f t="shared" si="23"/>
        <v>#N/A</v>
      </c>
      <c r="BE145" s="2" t="e">
        <f t="shared" si="23"/>
        <v>#N/A</v>
      </c>
      <c r="BF145" s="2" t="e">
        <f t="shared" si="23"/>
        <v>#N/A</v>
      </c>
      <c r="BG145" s="2" t="e">
        <f t="shared" si="23"/>
        <v>#N/A</v>
      </c>
      <c r="BH145" s="2" t="e">
        <f t="shared" si="23"/>
        <v>#N/A</v>
      </c>
      <c r="BI145" s="2" t="e">
        <f t="shared" si="23"/>
        <v>#N/A</v>
      </c>
      <c r="BJ145" s="2" t="e">
        <f t="shared" si="23"/>
        <v>#N/A</v>
      </c>
      <c r="BK145" s="2" t="e">
        <f t="shared" si="23"/>
        <v>#N/A</v>
      </c>
    </row>
    <row r="146" spans="2:63" s="25" customFormat="1" ht="23.25" customHeight="1">
      <c r="B146" s="79" t="s">
        <v>89</v>
      </c>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row>
    <row r="147" spans="2:63" s="25" customFormat="1" ht="23.25" customHeight="1">
      <c r="B147" s="67" t="s">
        <v>104</v>
      </c>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row>
    <row r="148" spans="2:63" s="25" customFormat="1" ht="6.75" customHeight="1"/>
    <row r="149" spans="2:63" s="25" customFormat="1" ht="47" customHeight="1">
      <c r="B149" s="77" t="s">
        <v>90</v>
      </c>
      <c r="C149" s="78"/>
      <c r="D149" s="2" t="e">
        <f t="shared" ref="D149:BK149" si="24">IF(D76&lt;&gt;"",D76/D77,#N/A)</f>
        <v>#N/A</v>
      </c>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t="e">
        <f t="shared" si="24"/>
        <v>#N/A</v>
      </c>
      <c r="AP149" s="2" t="e">
        <f t="shared" si="24"/>
        <v>#N/A</v>
      </c>
      <c r="AQ149" s="2" t="e">
        <f t="shared" si="24"/>
        <v>#N/A</v>
      </c>
      <c r="AR149" s="2" t="e">
        <f t="shared" si="24"/>
        <v>#N/A</v>
      </c>
      <c r="AS149" s="2" t="e">
        <f t="shared" si="24"/>
        <v>#N/A</v>
      </c>
      <c r="AT149" s="2" t="e">
        <f t="shared" si="24"/>
        <v>#N/A</v>
      </c>
      <c r="AU149" s="2" t="e">
        <f t="shared" si="24"/>
        <v>#N/A</v>
      </c>
      <c r="AV149" s="2" t="e">
        <f t="shared" si="24"/>
        <v>#N/A</v>
      </c>
      <c r="AW149" s="2" t="e">
        <f t="shared" si="24"/>
        <v>#N/A</v>
      </c>
      <c r="AX149" s="2" t="e">
        <f t="shared" si="24"/>
        <v>#N/A</v>
      </c>
      <c r="AY149" s="2" t="e">
        <f t="shared" si="24"/>
        <v>#N/A</v>
      </c>
      <c r="AZ149" s="2" t="e">
        <f t="shared" si="24"/>
        <v>#N/A</v>
      </c>
      <c r="BA149" s="2" t="e">
        <f t="shared" si="24"/>
        <v>#N/A</v>
      </c>
      <c r="BB149" s="2" t="e">
        <f t="shared" si="24"/>
        <v>#N/A</v>
      </c>
      <c r="BC149" s="2" t="e">
        <f t="shared" si="24"/>
        <v>#N/A</v>
      </c>
      <c r="BD149" s="2" t="e">
        <f t="shared" si="24"/>
        <v>#N/A</v>
      </c>
      <c r="BE149" s="2" t="e">
        <f t="shared" si="24"/>
        <v>#N/A</v>
      </c>
      <c r="BF149" s="2" t="e">
        <f t="shared" si="24"/>
        <v>#N/A</v>
      </c>
      <c r="BG149" s="2" t="e">
        <f t="shared" si="24"/>
        <v>#N/A</v>
      </c>
      <c r="BH149" s="2" t="e">
        <f t="shared" si="24"/>
        <v>#N/A</v>
      </c>
      <c r="BI149" s="2" t="e">
        <f t="shared" si="24"/>
        <v>#N/A</v>
      </c>
      <c r="BJ149" s="2" t="e">
        <f t="shared" si="24"/>
        <v>#N/A</v>
      </c>
      <c r="BK149" s="2" t="e">
        <f t="shared" si="24"/>
        <v>#N/A</v>
      </c>
    </row>
    <row r="150" spans="2:63" s="25" customFormat="1" ht="23.25" customHeight="1">
      <c r="B150" s="79"/>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row>
    <row r="151" spans="2:63" s="25" customFormat="1" ht="6.75" customHeight="1"/>
  </sheetData>
  <sheetProtection selectLockedCells="1"/>
  <dataConsolidate/>
  <mergeCells count="106">
    <mergeCell ref="B150:BK150"/>
    <mergeCell ref="B77:C77"/>
    <mergeCell ref="B90:C90"/>
    <mergeCell ref="B85:C85"/>
    <mergeCell ref="B88:C88"/>
    <mergeCell ref="B89:C89"/>
    <mergeCell ref="B44:C44"/>
    <mergeCell ref="B74:C74"/>
    <mergeCell ref="B121:C121"/>
    <mergeCell ref="B122:BK122"/>
    <mergeCell ref="B146:BK146"/>
    <mergeCell ref="B149:C149"/>
    <mergeCell ref="B113:BK113"/>
    <mergeCell ref="B112:C112"/>
    <mergeCell ref="B109:C109"/>
    <mergeCell ref="B115:C115"/>
    <mergeCell ref="B118:C118"/>
    <mergeCell ref="B119:BK119"/>
    <mergeCell ref="B86:C86"/>
    <mergeCell ref="B95:BK95"/>
    <mergeCell ref="B97:C97"/>
    <mergeCell ref="B107:BK107"/>
    <mergeCell ref="B92:BK92"/>
    <mergeCell ref="B94:C94"/>
    <mergeCell ref="B98:BK98"/>
    <mergeCell ref="B100:C100"/>
    <mergeCell ref="B19:BK19"/>
    <mergeCell ref="B36:BK36"/>
    <mergeCell ref="B47:C47"/>
    <mergeCell ref="B1:C1"/>
    <mergeCell ref="B91:C91"/>
    <mergeCell ref="B84:C84"/>
    <mergeCell ref="B82:C82"/>
    <mergeCell ref="B75:C75"/>
    <mergeCell ref="B43:C43"/>
    <mergeCell ref="B45:C45"/>
    <mergeCell ref="B46:C46"/>
    <mergeCell ref="B15:C15"/>
    <mergeCell ref="B3:BK5"/>
    <mergeCell ref="B12:C12"/>
    <mergeCell ref="B11:C11"/>
    <mergeCell ref="B10:BK10"/>
    <mergeCell ref="B53:C53"/>
    <mergeCell ref="B62:C62"/>
    <mergeCell ref="B63:C63"/>
    <mergeCell ref="B76:C76"/>
    <mergeCell ref="B42:C42"/>
    <mergeCell ref="B34:C34"/>
    <mergeCell ref="B27:C27"/>
    <mergeCell ref="B28:C28"/>
    <mergeCell ref="B71:C71"/>
    <mergeCell ref="B38:C38"/>
    <mergeCell ref="B58:C58"/>
    <mergeCell ref="B59:C59"/>
    <mergeCell ref="B60:C60"/>
    <mergeCell ref="B54:C54"/>
    <mergeCell ref="B55:C55"/>
    <mergeCell ref="B56:C56"/>
    <mergeCell ref="B57:C57"/>
    <mergeCell ref="B50:C50"/>
    <mergeCell ref="B51:C51"/>
    <mergeCell ref="B52:C52"/>
    <mergeCell ref="B48:C48"/>
    <mergeCell ref="B37:C37"/>
    <mergeCell ref="B39:C39"/>
    <mergeCell ref="B40:C40"/>
    <mergeCell ref="B41:C41"/>
    <mergeCell ref="B143:BK143"/>
    <mergeCell ref="B145:C145"/>
    <mergeCell ref="B101:BK101"/>
    <mergeCell ref="B103:C103"/>
    <mergeCell ref="B106:C106"/>
    <mergeCell ref="B140:BK140"/>
    <mergeCell ref="B139:C139"/>
    <mergeCell ref="B131:BK131"/>
    <mergeCell ref="B133:C133"/>
    <mergeCell ref="B134:BK134"/>
    <mergeCell ref="B136:C136"/>
    <mergeCell ref="B137:BK137"/>
    <mergeCell ref="B124:C124"/>
    <mergeCell ref="B125:BK125"/>
    <mergeCell ref="B116:BK116"/>
    <mergeCell ref="B13:C13"/>
    <mergeCell ref="B14:C14"/>
    <mergeCell ref="B20:C20"/>
    <mergeCell ref="B21:C21"/>
    <mergeCell ref="B22:C22"/>
    <mergeCell ref="B23:C23"/>
    <mergeCell ref="B142:C142"/>
    <mergeCell ref="B127:C127"/>
    <mergeCell ref="B128:BK128"/>
    <mergeCell ref="B130:C130"/>
    <mergeCell ref="B64:C64"/>
    <mergeCell ref="B66:C66"/>
    <mergeCell ref="B67:C67"/>
    <mergeCell ref="B65:C65"/>
    <mergeCell ref="B110:BK110"/>
    <mergeCell ref="B69:C69"/>
    <mergeCell ref="B70:C70"/>
    <mergeCell ref="B72:C72"/>
    <mergeCell ref="B73:C73"/>
    <mergeCell ref="B25:C25"/>
    <mergeCell ref="B30:C30"/>
    <mergeCell ref="B31:C31"/>
    <mergeCell ref="B32:C32"/>
    <mergeCell ref="B33:C33"/>
  </mergeCells>
  <phoneticPr fontId="21" type="noConversion"/>
  <conditionalFormatting sqref="D84:BK86 D91:BK91 D112:BK112 D115:BK115 D118:BK118 D109:BK109 D97:BK97 D94:BK94 D100:BK100 D124:BK124 D127:BK127 D130:BK130 D133:BK133 D136:BK136 D139:BK139 D103:BK103 D106:BK106 D142:BK142 D145:BK145 D88:BK89 D121:BK121 D149:BK149">
    <cfRule type="expression" dxfId="0" priority="60" stopIfTrue="1">
      <formula>ISNA(D84)</formula>
    </cfRule>
  </conditionalFormatting>
  <dataValidations count="2">
    <dataValidation type="whole" operator="greaterThan" allowBlank="1" showInputMessage="1" showErrorMessage="1" error="Please enter only whole numbers. Thank you!" sqref="D62:BK67 D48:BK48 D60:BK60 D58:BK58 D56:BK56 D53:BK53 D51:BK51 D73:BK74 D45:BK45 D12:BK12 D70:BK71 D16:BK16 D43:BK43">
      <formula1>0</formula1>
    </dataValidation>
    <dataValidation type="whole" operator="greaterThanOrEqual" allowBlank="1" showInputMessage="1" showErrorMessage="1" error="Please enter only whole numbers. Thank you!" sqref="D68:BK68 D49:BK49 D20:BK35 D40:BK41 D75:BK77 D46:BK46 D38:BK38 D54:BK54 D17:BK18">
      <formula1>0</formula1>
    </dataValidation>
  </dataValidations>
  <pageMargins left="0.31496062992125984" right="0.23622047244094491" top="0.39370078740157483" bottom="0.43307086614173229" header="0.15748031496062992" footer="0.19685039370078741"/>
  <pageSetup scale="36" fitToHeight="0" orientation="landscape"/>
  <headerFooter alignWithMargins="0"/>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Charts</vt:lpstr>
      </vt:variant>
      <vt:variant>
        <vt:i4>23</vt:i4>
      </vt:variant>
    </vt:vector>
  </HeadingPairs>
  <TitlesOfParts>
    <vt:vector size="24" baseType="lpstr">
      <vt:lpstr>Data</vt:lpstr>
      <vt:lpstr>1.1 T-POF</vt:lpstr>
      <vt:lpstr>1.2 L-POF</vt:lpstr>
      <vt:lpstr>2.1&amp;3.1POF</vt:lpstr>
      <vt:lpstr>1.3a</vt:lpstr>
      <vt:lpstr>1.3b</vt:lpstr>
      <vt:lpstr>1.4</vt:lpstr>
      <vt:lpstr>2.2ab</vt:lpstr>
      <vt:lpstr>2.3</vt:lpstr>
      <vt:lpstr>3.2</vt:lpstr>
      <vt:lpstr>3.3</vt:lpstr>
      <vt:lpstr>1.5</vt:lpstr>
      <vt:lpstr>1.6</vt:lpstr>
      <vt:lpstr>1.7</vt:lpstr>
      <vt:lpstr>1.8</vt:lpstr>
      <vt:lpstr>1.9</vt:lpstr>
      <vt:lpstr>2.4</vt:lpstr>
      <vt:lpstr>2.5</vt:lpstr>
      <vt:lpstr>2.6</vt:lpstr>
      <vt:lpstr>2.7</vt:lpstr>
      <vt:lpstr>2.8</vt:lpstr>
      <vt:lpstr>3.4</vt:lpstr>
      <vt:lpstr>3.5</vt:lpstr>
      <vt:lpstr>BLANK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Christina Clarke</dc:creator>
  <cp:lastModifiedBy>Christina Clarke</cp:lastModifiedBy>
  <cp:lastPrinted>2013-03-02T18:45:36Z</cp:lastPrinted>
  <dcterms:created xsi:type="dcterms:W3CDTF">2011-02-17T16:10:13Z</dcterms:created>
  <dcterms:modified xsi:type="dcterms:W3CDTF">2014-05-20T22:31:58Z</dcterms:modified>
</cp:coreProperties>
</file>